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avs\2019\PAGINA WEB\MAPA DE RIESGOS\mapas de riesgo 2019\"/>
    </mc:Choice>
  </mc:AlternateContent>
  <xr:revisionPtr revIDLastSave="0" documentId="8_{9C5B4F80-C237-4FC0-B8B5-52B4F2AF0D83}" xr6:coauthVersionLast="43" xr6:coauthVersionMax="43" xr10:uidLastSave="{00000000-0000-0000-0000-000000000000}"/>
  <bookViews>
    <workbookView xWindow="-120" yWindow="-120" windowWidth="20730" windowHeight="11160" tabRatio="598" activeTab="3" xr2:uid="{00000000-000D-0000-FFFF-FFFF00000000}"/>
  </bookViews>
  <sheets>
    <sheet name="Identificacion" sheetId="22" r:id="rId1"/>
    <sheet name="Análisis" sheetId="17" r:id="rId2"/>
    <sheet name="Valoración" sheetId="18" r:id="rId3"/>
    <sheet name="Mapa RIESG" sheetId="24" r:id="rId4"/>
    <sheet name="Parametros" sheetId="23" state="hidden" r:id="rId5"/>
  </sheets>
  <definedNames>
    <definedName name="CLASE">Parametros!$D$12:$D$17</definedName>
    <definedName name="_xlnm.Print_Titles" localSheetId="1">Análisis!$1:$7</definedName>
    <definedName name="_xlnm.Print_Titles" localSheetId="3">'Mapa RIESG'!$1:$7</definedName>
  </definedNames>
  <calcPr calcId="181029"/>
</workbook>
</file>

<file path=xl/calcChain.xml><?xml version="1.0" encoding="utf-8"?>
<calcChain xmlns="http://schemas.openxmlformats.org/spreadsheetml/2006/main">
  <c r="G10" i="24" l="1"/>
  <c r="A13" i="24"/>
  <c r="A13" i="18"/>
  <c r="D8" i="24"/>
  <c r="E8" i="24"/>
  <c r="G8" i="24"/>
  <c r="H8" i="24"/>
  <c r="I8" i="24"/>
  <c r="L8" i="24"/>
  <c r="G9" i="24"/>
  <c r="F14" i="24"/>
  <c r="A14" i="24"/>
  <c r="F14" i="18"/>
  <c r="A14" i="18"/>
  <c r="E12" i="17"/>
  <c r="A12" i="17"/>
  <c r="E8" i="17"/>
  <c r="G8" i="17"/>
  <c r="L8" i="18"/>
  <c r="J8" i="18"/>
  <c r="H8" i="17"/>
  <c r="I8" i="17" s="1"/>
  <c r="D8" i="18" s="1"/>
  <c r="F8" i="24" s="1"/>
  <c r="A8" i="17"/>
  <c r="A8" i="18" s="1"/>
  <c r="A8" i="24" s="1"/>
  <c r="F13" i="24"/>
  <c r="C8" i="17"/>
  <c r="C8" i="18" s="1"/>
  <c r="C8" i="24" s="1"/>
  <c r="M8" i="18"/>
  <c r="J8" i="24" s="1"/>
  <c r="B8" i="17"/>
  <c r="B8" i="18"/>
  <c r="B8" i="24" s="1"/>
  <c r="Y8" i="18"/>
  <c r="A1" i="23"/>
  <c r="F13" i="18"/>
  <c r="E11" i="17"/>
  <c r="A11" i="17"/>
  <c r="N8" i="18" l="1"/>
  <c r="K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Personal</author>
    <author>ELENA QUIÑONES</author>
    <author>laura</author>
  </authors>
  <commentList>
    <comment ref="J5" authorId="0" shapeId="0" xr:uid="{00000000-0006-0000-0100-000001000000}">
      <text>
        <r>
          <rPr>
            <sz val="8"/>
            <color indexed="81"/>
            <rFont val="Tahoma"/>
            <family val="2"/>
          </rPr>
          <t>Tabla de Ayuda No. 3- MEDIDAS DE RESPUESTA</t>
        </r>
      </text>
    </comment>
    <comment ref="D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Tabla No. 1 Valoraciòn de la probabilidad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Tabla No. 2 Valoraciòn del impacto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Es igual a probabilidad x impacto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1" shapeId="0" xr:uid="{00000000-0006-0000-0100-000005000000}">
      <text>
        <r>
          <rPr>
            <sz val="9"/>
            <color indexed="81"/>
            <rFont val="Tahoma"/>
            <family val="2"/>
          </rPr>
          <t>Rango:
Entre 1 y 5</t>
        </r>
      </text>
    </comment>
    <comment ref="I7" authorId="2" shapeId="0" xr:uid="{00000000-0006-0000-0100-000006000000}">
      <text>
        <r>
          <rPr>
            <sz val="8"/>
            <color indexed="81"/>
            <rFont val="Arial"/>
            <family val="2"/>
          </rPr>
          <t>Matriz No. 3 de Calificacion del Riesgos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ELENA QUIÑONES</author>
    <author>Personal</author>
    <author>Catalina Bustillos Paz</author>
  </authors>
  <commentList>
    <comment ref="E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Control existentes en los diferentes
procesos
</t>
        </r>
      </text>
    </comment>
    <comment ref="F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P: PREVENTIVO
D: DETECTIVO
C: CORRECTIVO
</t>
        </r>
      </text>
    </comment>
    <comment ref="G5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Calificación objetiva de controles
</t>
        </r>
      </text>
    </comment>
    <comment ref="I6" authorId="2" shapeId="0" xr:uid="{00000000-0006-0000-0200-000004000000}">
      <text>
        <r>
          <rPr>
            <b/>
            <sz val="8"/>
            <color indexed="81"/>
            <rFont val="Tahoma"/>
            <family val="2"/>
          </rPr>
          <t>Tabla No. 1 Valoraciòn de la probabilidad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2" shapeId="0" xr:uid="{00000000-0006-0000-0200-000005000000}">
      <text>
        <r>
          <rPr>
            <b/>
            <sz val="8"/>
            <color indexed="81"/>
            <rFont val="Tahoma"/>
            <family val="2"/>
          </rPr>
          <t>Tabla No. 2 Valoraciòn del impacto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3" shapeId="0" xr:uid="{00000000-0006-0000-0200-000006000000}">
      <text>
        <r>
          <rPr>
            <b/>
            <sz val="9"/>
            <color indexed="81"/>
            <rFont val="Tahoma"/>
            <family val="2"/>
          </rPr>
          <t>Catalina Bustillos Paz:</t>
        </r>
        <r>
          <rPr>
            <sz val="9"/>
            <color indexed="81"/>
            <rFont val="Tahoma"/>
            <family val="2"/>
          </rPr>
          <t xml:space="preserve">
La evaluación del control no se realizó por motivo de tiempo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Personal</author>
  </authors>
  <commentList>
    <comment ref="G5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Control existentes en los diferentes
procesos
</t>
        </r>
      </text>
    </comment>
    <comment ref="I6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Tabla No. 2 Valoración del impacto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<sst xmlns="http://schemas.openxmlformats.org/spreadsheetml/2006/main" count="196" uniqueCount="113">
  <si>
    <t>Vr.</t>
  </si>
  <si>
    <t>Resultado</t>
  </si>
  <si>
    <t>Firma</t>
  </si>
  <si>
    <t>Firma:</t>
  </si>
  <si>
    <t>Página: 1 de 1</t>
  </si>
  <si>
    <t>1.CODIGO Y NOMBRE DEL PROCESO</t>
  </si>
  <si>
    <t>2.OBJETIVO DEL PROCESO</t>
  </si>
  <si>
    <t>6.EFECTOS (Consecuencias)</t>
  </si>
  <si>
    <t>Calif</t>
  </si>
  <si>
    <t>Zona de Ubicación</t>
  </si>
  <si>
    <t xml:space="preserve">1. PROCESO </t>
  </si>
  <si>
    <t>2. RIESGOS</t>
  </si>
  <si>
    <t>Tipo Control (Probabilidad ó Impacto)</t>
  </si>
  <si>
    <t>5. CAUSAS (Factores Internos y Externos. Incluye Agente Generador)</t>
  </si>
  <si>
    <t>PROB</t>
  </si>
  <si>
    <t>IMPACT</t>
  </si>
  <si>
    <t>5. CONTROLES EXISTENTES</t>
  </si>
  <si>
    <t>7.1 PROBABILIDAD</t>
  </si>
  <si>
    <t>7.2 IMPACTO</t>
  </si>
  <si>
    <t>8. EVALUACION</t>
  </si>
  <si>
    <t>8.1 EVALUACION DEL RIESGO</t>
  </si>
  <si>
    <t>2.RIESGOS</t>
  </si>
  <si>
    <t>4.DESCRIPCION DEL RIESGO</t>
  </si>
  <si>
    <t xml:space="preserve">Fecha de Aprobación: </t>
  </si>
  <si>
    <t xml:space="preserve">Fecha: </t>
  </si>
  <si>
    <t>Raro</t>
  </si>
  <si>
    <t>Improbable</t>
  </si>
  <si>
    <t>Posible</t>
  </si>
  <si>
    <t>Probable</t>
  </si>
  <si>
    <t>Casi Seguro</t>
  </si>
  <si>
    <t>Valor</t>
  </si>
  <si>
    <t>IMPACTO</t>
  </si>
  <si>
    <t>PROBABILIDAD</t>
  </si>
  <si>
    <t>Insignificante</t>
  </si>
  <si>
    <t>Menor</t>
  </si>
  <si>
    <t>Moderado</t>
  </si>
  <si>
    <t>Mayor</t>
  </si>
  <si>
    <t>Catastrofico</t>
  </si>
  <si>
    <t>CALIFICACION</t>
  </si>
  <si>
    <t>VALOR</t>
  </si>
  <si>
    <t>Clase</t>
  </si>
  <si>
    <t>Estrategico</t>
  </si>
  <si>
    <t>Imagen</t>
  </si>
  <si>
    <t>Operativos</t>
  </si>
  <si>
    <t>Financieros</t>
  </si>
  <si>
    <t>Cumplimiento</t>
  </si>
  <si>
    <t>Tecnologia</t>
  </si>
  <si>
    <t>Baja</t>
  </si>
  <si>
    <t>Moderada</t>
  </si>
  <si>
    <t>Alta</t>
  </si>
  <si>
    <t>Extrema</t>
  </si>
  <si>
    <t>MATRIZ N° 1 IDENTIFICACIÓN DE RIESGOS DE CORRUPCION POR PROCESO</t>
  </si>
  <si>
    <t>3.RIESGOS  DE CORRUPCION</t>
  </si>
  <si>
    <t>Nombre</t>
  </si>
  <si>
    <t>6. VALORACION DE CONTROLES -</t>
  </si>
  <si>
    <t>EVALUACION DEL CONTROL</t>
  </si>
  <si>
    <t>7. RIESGO RESIDUAL</t>
  </si>
  <si>
    <t>9. TRATAMIENTO</t>
  </si>
  <si>
    <t>MATRIZ N° 2 ANALISIS DE RIESGOS DE CORRUPCION</t>
  </si>
  <si>
    <t>MATRIZ No. 3 VALORACION DEL RIESGO DE CORRUPCION</t>
  </si>
  <si>
    <t>MATRIZ No. 4 MAPA DE RIESGOS DE CORRUPCION</t>
  </si>
  <si>
    <t>ELABORÓ</t>
  </si>
  <si>
    <t>REVISÓ</t>
  </si>
  <si>
    <t>APROBÓ</t>
  </si>
  <si>
    <t>REVISIÓ</t>
  </si>
  <si>
    <t>3.ANALISIS DEL RIESGO</t>
  </si>
  <si>
    <t>3.1 PROBABILIDAD</t>
  </si>
  <si>
    <t>3.2 IMPACTO</t>
  </si>
  <si>
    <t>4. RIESGO INHERENTE</t>
  </si>
  <si>
    <t>4.1 EVALUACION DEL RIESGO</t>
  </si>
  <si>
    <t>5. TRATAMIENTO</t>
  </si>
  <si>
    <t>3.  EVALUACION DEL RIESGO (Zona de Ubicación)</t>
  </si>
  <si>
    <t>4. CONTROLES EXISTENTES</t>
  </si>
  <si>
    <t>5. NATURALEZA DEL CONTROL     (P - D - C)</t>
  </si>
  <si>
    <t>3.CALIF</t>
  </si>
  <si>
    <t>6.NUEVA CALIF</t>
  </si>
  <si>
    <t>8. TRATAMIENTO</t>
  </si>
  <si>
    <t>9. ACCIONES</t>
  </si>
  <si>
    <t>11. INDICADOR DE LA ACCION</t>
  </si>
  <si>
    <t>12. RESPONSABLES DE ADELANTAR LA ACCION</t>
  </si>
  <si>
    <t>10.CRONOGRAMA (Fecha acciones  dd-mm-aaaa)</t>
  </si>
  <si>
    <t>Versión:</t>
  </si>
  <si>
    <t>Código:</t>
  </si>
  <si>
    <t xml:space="preserve">Código: </t>
  </si>
  <si>
    <t xml:space="preserve">Versión: </t>
  </si>
  <si>
    <t>M10 P2 INSPECION, VIGILANCIA Y CONTROL DE ENTIDADES SIN ANIMO DE LUCRO</t>
  </si>
  <si>
    <t>Tráfico de Influencias</t>
  </si>
  <si>
    <t>Amiguismo - Vínculos Políticos</t>
  </si>
  <si>
    <t>Retraso en el cumplimiento de Términos, Inconformidades e la Atención al Ciudadano, Acciones de Tuteta, Derechos de Petición, Quejas Disciplinarias.</t>
  </si>
  <si>
    <t>Cargo</t>
  </si>
  <si>
    <t>Reducir</t>
  </si>
  <si>
    <t>Probabilidad</t>
  </si>
  <si>
    <t>Líder del Proceso</t>
  </si>
  <si>
    <t xml:space="preserve">Realizar la inspección, vigilancia y control a las entidades sin ánimo de lucro que por competencia le corresponda a la Gobernación, Departamento con el propósito de brindar seguridad colectiva, protección a los asociados a terceros. </t>
  </si>
  <si>
    <t>Ejercer influencia a traves de conexiones con personas con el fin de obtener favores o tratamiento preferencial en los tramites.</t>
  </si>
  <si>
    <t>Cargos: Profesional Universitario, Contratista, Auxiliar Administrativa</t>
  </si>
  <si>
    <t>Diana Lorena Vanegas Cajiao</t>
  </si>
  <si>
    <t>Directora Juridica</t>
  </si>
  <si>
    <t>Nombres: Maritza Escobar, Mauricio Ordoñez, Luis Edgar Idarraga, Juan Manuel Cabal, Claudia Marin, Gloria Guapacha, Sandra Jennifer Ortiz, Angelica Cortes</t>
  </si>
  <si>
    <t>Nombre: Ivonne Beatriz Chaverra Cardona</t>
  </si>
  <si>
    <t>Cargo: Coordinadora de Persoenrias Juridicas</t>
  </si>
  <si>
    <t>Cargo:Directora Juridica</t>
  </si>
  <si>
    <t>Nombre:Diana Lorena Vanegas Cajiao</t>
  </si>
  <si>
    <t>Cargo: Directora Juridica</t>
  </si>
  <si>
    <t>Requerimientos Juridicos y Contables</t>
  </si>
  <si>
    <t>Auto de Asignacion de Funcionarios para realizar Visita de Inspeccion, Control y Vigilancia a una Entidad Sin Animo de Lucro.</t>
  </si>
  <si>
    <t>Acta de Visita de Inspeccion, Control y Vigilancia a una Entidad Sin Animo de L'ucro.</t>
  </si>
  <si>
    <t>Detectivo</t>
  </si>
  <si>
    <t>N° de capacitaciones realizadas/ No de Capacitaciones Programadas</t>
  </si>
  <si>
    <t>Fecha:  11/12/2018</t>
  </si>
  <si>
    <t>Fecha: 11/12/2018</t>
  </si>
  <si>
    <t>Fecha:11/12/2018</t>
  </si>
  <si>
    <t>4 Capacitación con los servidores públicos que ejercen el Proceso M10-P2 en el tema de Tráfico de Influencias, Etica y Delitos contra la Administracion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</si>
</sst>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/>
    <xf numFmtId="0" fontId="6" fillId="6" borderId="1" xfId="0" applyFont="1" applyFill="1" applyBorder="1"/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justify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Protection="1"/>
    <xf numFmtId="164" fontId="2" fillId="2" borderId="0" xfId="0" applyNumberFormat="1" applyFont="1" applyFill="1" applyAlignment="1" applyProtection="1">
      <alignment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textRotation="90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9" fontId="2" fillId="0" borderId="0" xfId="1" applyFont="1" applyProtection="1">
      <protection locked="0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justify" vertical="top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4" xfId="0" applyFont="1" applyFill="1" applyBorder="1" applyAlignment="1" applyProtection="1">
      <alignment horizontal="justify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justify" vertical="top"/>
      <protection locked="0"/>
    </xf>
    <xf numFmtId="0" fontId="2" fillId="0" borderId="6" xfId="0" applyFont="1" applyBorder="1" applyAlignment="1" applyProtection="1">
      <alignment horizontal="justify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9" xfId="0" applyFont="1" applyBorder="1" applyProtection="1"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top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11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textRotation="90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justify" vertical="top"/>
      <protection locked="0"/>
    </xf>
    <xf numFmtId="0" fontId="2" fillId="0" borderId="11" xfId="0" applyFont="1" applyBorder="1" applyAlignment="1" applyProtection="1">
      <alignment horizontal="justify" vertical="top"/>
      <protection locked="0"/>
    </xf>
    <xf numFmtId="0" fontId="2" fillId="0" borderId="5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textRotation="90" wrapText="1"/>
      <protection locked="0"/>
    </xf>
    <xf numFmtId="0" fontId="2" fillId="8" borderId="2" xfId="0" applyFont="1" applyFill="1" applyBorder="1" applyAlignment="1" applyProtection="1">
      <alignment horizontal="center" vertical="center" textRotation="90" wrapText="1"/>
      <protection locked="0"/>
    </xf>
    <xf numFmtId="16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</cellXfs>
  <cellStyles count="2">
    <cellStyle name="Normal" xfId="0" builtinId="0"/>
    <cellStyle name="Porcentaje" xfId="1" builtinId="5"/>
  </cellStyles>
  <dxfs count="2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5195" name="Object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5200" name="Object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5377" name="Object 257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id="{00000000-0008-0000-01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19050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57150</xdr:rowOff>
        </xdr:from>
        <xdr:to>
          <xdr:col>0</xdr:col>
          <xdr:colOff>9525</xdr:colOff>
          <xdr:row>4</xdr:row>
          <xdr:rowOff>104775</xdr:rowOff>
        </xdr:to>
        <xdr:sp macro="" textlink="">
          <xdr:nvSpPr>
            <xdr:cNvPr id="6347" name="Object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2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0</xdr:col>
          <xdr:colOff>9525</xdr:colOff>
          <xdr:row>3</xdr:row>
          <xdr:rowOff>104775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57150</xdr:rowOff>
        </xdr:from>
        <xdr:to>
          <xdr:col>0</xdr:col>
          <xdr:colOff>9525</xdr:colOff>
          <xdr:row>4</xdr:row>
          <xdr:rowOff>104775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5"/>
  <sheetViews>
    <sheetView zoomScaleNormal="100" zoomScaleSheetLayoutView="30" workbookViewId="0">
      <pane ySplit="5" topLeftCell="A7" activePane="bottomLeft" state="frozen"/>
      <selection pane="bottomLeft" sqref="A1:H12"/>
    </sheetView>
  </sheetViews>
  <sheetFormatPr baseColWidth="10" defaultColWidth="11.42578125" defaultRowHeight="12.75" x14ac:dyDescent="0.2"/>
  <cols>
    <col min="1" max="1" width="19.5703125" style="3" customWidth="1"/>
    <col min="2" max="2" width="20" style="3" bestFit="1" customWidth="1"/>
    <col min="3" max="3" width="3" style="3" bestFit="1" customWidth="1"/>
    <col min="4" max="4" width="18.42578125" style="3" bestFit="1" customWidth="1"/>
    <col min="5" max="5" width="29.5703125" style="3" bestFit="1" customWidth="1"/>
    <col min="6" max="6" width="37.28515625" style="3" bestFit="1" customWidth="1"/>
    <col min="7" max="7" width="11.42578125" style="3"/>
    <col min="8" max="8" width="28.28515625" style="3" bestFit="1" customWidth="1"/>
    <col min="9" max="16384" width="11.42578125" style="3"/>
  </cols>
  <sheetData>
    <row r="1" spans="1:8" ht="15" customHeight="1" x14ac:dyDescent="0.2">
      <c r="A1" s="59"/>
      <c r="B1" s="59"/>
      <c r="C1" s="62" t="s">
        <v>51</v>
      </c>
      <c r="D1" s="62"/>
      <c r="E1" s="62"/>
      <c r="F1" s="62"/>
      <c r="G1" s="61" t="s">
        <v>82</v>
      </c>
      <c r="H1" s="61"/>
    </row>
    <row r="2" spans="1:8" ht="15" customHeight="1" x14ac:dyDescent="0.2">
      <c r="A2" s="59"/>
      <c r="B2" s="59"/>
      <c r="C2" s="62"/>
      <c r="D2" s="62"/>
      <c r="E2" s="62"/>
      <c r="F2" s="62"/>
      <c r="G2" s="60" t="s">
        <v>81</v>
      </c>
      <c r="H2" s="60"/>
    </row>
    <row r="3" spans="1:8" ht="15" customHeight="1" x14ac:dyDescent="0.2">
      <c r="A3" s="59"/>
      <c r="B3" s="59"/>
      <c r="C3" s="62"/>
      <c r="D3" s="62"/>
      <c r="E3" s="62"/>
      <c r="F3" s="62"/>
      <c r="G3" s="60" t="s">
        <v>23</v>
      </c>
      <c r="H3" s="60"/>
    </row>
    <row r="4" spans="1:8" ht="15" customHeight="1" x14ac:dyDescent="0.2">
      <c r="A4" s="59"/>
      <c r="B4" s="59"/>
      <c r="C4" s="62"/>
      <c r="D4" s="62"/>
      <c r="E4" s="62"/>
      <c r="F4" s="62"/>
      <c r="G4" s="61" t="s">
        <v>4</v>
      </c>
      <c r="H4" s="61"/>
    </row>
    <row r="5" spans="1:8" s="13" customFormat="1" ht="38.25" x14ac:dyDescent="0.2">
      <c r="A5" s="22" t="s">
        <v>5</v>
      </c>
      <c r="B5" s="22" t="s">
        <v>6</v>
      </c>
      <c r="C5" s="63" t="s">
        <v>52</v>
      </c>
      <c r="D5" s="64"/>
      <c r="E5" s="26" t="s">
        <v>22</v>
      </c>
      <c r="F5" s="26" t="s">
        <v>13</v>
      </c>
      <c r="G5" s="78" t="s">
        <v>7</v>
      </c>
      <c r="H5" s="78"/>
    </row>
    <row r="6" spans="1:8" ht="153" x14ac:dyDescent="0.2">
      <c r="A6" s="51" t="s">
        <v>85</v>
      </c>
      <c r="B6" s="50" t="s">
        <v>93</v>
      </c>
      <c r="C6" s="53">
        <v>1</v>
      </c>
      <c r="D6" s="53" t="s">
        <v>86</v>
      </c>
      <c r="E6" s="53" t="s">
        <v>94</v>
      </c>
      <c r="F6" s="53" t="s">
        <v>87</v>
      </c>
      <c r="G6" s="68" t="s">
        <v>88</v>
      </c>
      <c r="H6" s="69"/>
    </row>
    <row r="7" spans="1:8" ht="15" customHeight="1" x14ac:dyDescent="0.2">
      <c r="A7" s="51"/>
      <c r="B7" s="50"/>
      <c r="C7" s="53"/>
      <c r="D7" s="53"/>
      <c r="E7" s="53"/>
      <c r="F7" s="53"/>
      <c r="G7" s="54"/>
      <c r="H7" s="55"/>
    </row>
    <row r="8" spans="1:8" ht="15" customHeight="1" x14ac:dyDescent="0.2">
      <c r="A8" s="65" t="s">
        <v>61</v>
      </c>
      <c r="B8" s="66"/>
      <c r="C8" s="66"/>
      <c r="D8" s="67"/>
      <c r="E8" s="65" t="s">
        <v>62</v>
      </c>
      <c r="F8" s="67"/>
      <c r="G8" s="65" t="s">
        <v>63</v>
      </c>
      <c r="H8" s="67"/>
    </row>
    <row r="9" spans="1:8" ht="39" customHeight="1" x14ac:dyDescent="0.2">
      <c r="A9" s="60" t="s">
        <v>98</v>
      </c>
      <c r="B9" s="60"/>
      <c r="C9" s="60"/>
      <c r="D9" s="60"/>
      <c r="E9" s="61" t="s">
        <v>99</v>
      </c>
      <c r="F9" s="61"/>
      <c r="G9" s="56" t="s">
        <v>53</v>
      </c>
      <c r="H9" s="56" t="s">
        <v>96</v>
      </c>
    </row>
    <row r="10" spans="1:8" ht="30" customHeight="1" x14ac:dyDescent="0.2">
      <c r="A10" s="60" t="s">
        <v>95</v>
      </c>
      <c r="B10" s="60"/>
      <c r="C10" s="60"/>
      <c r="D10" s="60"/>
      <c r="E10" s="61" t="s">
        <v>100</v>
      </c>
      <c r="F10" s="61"/>
      <c r="G10" s="56" t="s">
        <v>89</v>
      </c>
      <c r="H10" s="56" t="s">
        <v>97</v>
      </c>
    </row>
    <row r="11" spans="1:8" ht="24.95" customHeight="1" x14ac:dyDescent="0.2">
      <c r="A11" s="75" t="s">
        <v>3</v>
      </c>
      <c r="B11" s="76"/>
      <c r="C11" s="76"/>
      <c r="D11" s="77"/>
      <c r="E11" s="75" t="s">
        <v>3</v>
      </c>
      <c r="F11" s="77"/>
      <c r="G11" s="56" t="s">
        <v>2</v>
      </c>
      <c r="H11" s="56"/>
    </row>
    <row r="12" spans="1:8" ht="24.95" customHeight="1" x14ac:dyDescent="0.2">
      <c r="A12" s="72" t="s">
        <v>109</v>
      </c>
      <c r="B12" s="73"/>
      <c r="C12" s="73"/>
      <c r="D12" s="74"/>
      <c r="E12" s="70" t="s">
        <v>109</v>
      </c>
      <c r="F12" s="71"/>
      <c r="G12" s="70" t="s">
        <v>109</v>
      </c>
      <c r="H12" s="71"/>
    </row>
    <row r="14" spans="1:8" s="34" customFormat="1" x14ac:dyDescent="0.2"/>
    <row r="15" spans="1:8" s="34" customFormat="1" x14ac:dyDescent="0.2"/>
  </sheetData>
  <sheetProtection formatCells="0" formatColumns="0" formatRows="0" insertColumns="0" insertRows="0" insertHyperlinks="0" deleteColumns="0" deleteRows="0" sort="0" autoFilter="0" pivotTables="0"/>
  <mergeCells count="21">
    <mergeCell ref="G4:H4"/>
    <mergeCell ref="G1:H1"/>
    <mergeCell ref="G2:H2"/>
    <mergeCell ref="G3:H3"/>
    <mergeCell ref="G5:H5"/>
    <mergeCell ref="G6:H6"/>
    <mergeCell ref="G8:H8"/>
    <mergeCell ref="G12:H12"/>
    <mergeCell ref="A12:D12"/>
    <mergeCell ref="E12:F12"/>
    <mergeCell ref="A11:D11"/>
    <mergeCell ref="E11:F11"/>
    <mergeCell ref="A1:B4"/>
    <mergeCell ref="A9:D9"/>
    <mergeCell ref="E9:F9"/>
    <mergeCell ref="A10:D10"/>
    <mergeCell ref="E10:F10"/>
    <mergeCell ref="C1:F4"/>
    <mergeCell ref="C5:D5"/>
    <mergeCell ref="A8:D8"/>
    <mergeCell ref="E8:F8"/>
  </mergeCells>
  <pageMargins left="1.1023622047244095" right="0.70866141732283472" top="0.74803149606299213" bottom="0.55118110236220474" header="0.31496062992125984" footer="0.31496062992125984"/>
  <pageSetup paperSize="5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9"/>
  <sheetViews>
    <sheetView zoomScale="110" zoomScaleNormal="110" zoomScaleSheetLayoutView="40" workbookViewId="0">
      <pane ySplit="7" topLeftCell="A8" activePane="bottomLeft" state="frozen"/>
      <selection pane="bottomLeft" activeCell="J14" sqref="A1:J14"/>
    </sheetView>
  </sheetViews>
  <sheetFormatPr baseColWidth="10" defaultColWidth="18.28515625" defaultRowHeight="12.75" x14ac:dyDescent="0.2"/>
  <cols>
    <col min="1" max="1" width="26.140625" style="3" customWidth="1"/>
    <col min="2" max="2" width="3" style="3" bestFit="1" customWidth="1"/>
    <col min="3" max="3" width="19" style="3" bestFit="1" customWidth="1"/>
    <col min="4" max="4" width="4" style="3" customWidth="1"/>
    <col min="5" max="5" width="12" style="3" customWidth="1"/>
    <col min="6" max="6" width="4.7109375" style="3" customWidth="1"/>
    <col min="7" max="7" width="16" style="3" customWidth="1"/>
    <col min="8" max="8" width="5.140625" style="3" customWidth="1"/>
    <col min="9" max="9" width="18" style="3" bestFit="1" customWidth="1"/>
    <col min="10" max="10" width="31.42578125" style="3" customWidth="1"/>
    <col min="11" max="11" width="25.85546875" style="3" customWidth="1"/>
    <col min="12" max="25" width="18.28515625" style="3"/>
    <col min="26" max="26" width="3.28515625" style="3" bestFit="1" customWidth="1"/>
    <col min="27" max="16384" width="18.28515625" style="3"/>
  </cols>
  <sheetData>
    <row r="1" spans="1:10" s="35" customFormat="1" ht="15" customHeight="1" x14ac:dyDescent="0.2">
      <c r="A1" s="79"/>
      <c r="B1" s="90" t="s">
        <v>58</v>
      </c>
      <c r="C1" s="91"/>
      <c r="D1" s="91"/>
      <c r="E1" s="91"/>
      <c r="F1" s="91"/>
      <c r="G1" s="91"/>
      <c r="H1" s="91"/>
      <c r="I1" s="92"/>
      <c r="J1" s="20" t="s">
        <v>83</v>
      </c>
    </row>
    <row r="2" spans="1:10" s="35" customFormat="1" ht="15" customHeight="1" x14ac:dyDescent="0.2">
      <c r="A2" s="80"/>
      <c r="B2" s="93"/>
      <c r="C2" s="94"/>
      <c r="D2" s="94"/>
      <c r="E2" s="94"/>
      <c r="F2" s="94"/>
      <c r="G2" s="94"/>
      <c r="H2" s="94"/>
      <c r="I2" s="95"/>
      <c r="J2" s="20" t="s">
        <v>84</v>
      </c>
    </row>
    <row r="3" spans="1:10" s="35" customFormat="1" ht="15" customHeight="1" x14ac:dyDescent="0.2">
      <c r="A3" s="81"/>
      <c r="B3" s="93"/>
      <c r="C3" s="94"/>
      <c r="D3" s="94"/>
      <c r="E3" s="94"/>
      <c r="F3" s="94"/>
      <c r="G3" s="94"/>
      <c r="H3" s="94"/>
      <c r="I3" s="95"/>
      <c r="J3" s="20" t="s">
        <v>23</v>
      </c>
    </row>
    <row r="4" spans="1:10" s="35" customFormat="1" ht="15" customHeight="1" x14ac:dyDescent="0.2">
      <c r="A4" s="82"/>
      <c r="B4" s="96"/>
      <c r="C4" s="97"/>
      <c r="D4" s="97"/>
      <c r="E4" s="97"/>
      <c r="F4" s="97"/>
      <c r="G4" s="97"/>
      <c r="H4" s="97"/>
      <c r="I4" s="98"/>
      <c r="J4" s="20" t="s">
        <v>4</v>
      </c>
    </row>
    <row r="5" spans="1:10" ht="14.25" customHeight="1" x14ac:dyDescent="0.2">
      <c r="A5" s="83" t="s">
        <v>5</v>
      </c>
      <c r="B5" s="84" t="s">
        <v>21</v>
      </c>
      <c r="C5" s="85"/>
      <c r="D5" s="83" t="s">
        <v>65</v>
      </c>
      <c r="E5" s="83"/>
      <c r="F5" s="83"/>
      <c r="G5" s="83"/>
      <c r="H5" s="83" t="s">
        <v>68</v>
      </c>
      <c r="I5" s="83"/>
      <c r="J5" s="78" t="s">
        <v>70</v>
      </c>
    </row>
    <row r="6" spans="1:10" ht="28.15" customHeight="1" x14ac:dyDescent="0.2">
      <c r="A6" s="83"/>
      <c r="B6" s="86"/>
      <c r="C6" s="87"/>
      <c r="D6" s="83" t="s">
        <v>66</v>
      </c>
      <c r="E6" s="83"/>
      <c r="F6" s="83" t="s">
        <v>67</v>
      </c>
      <c r="G6" s="83"/>
      <c r="H6" s="83" t="s">
        <v>69</v>
      </c>
      <c r="I6" s="83"/>
      <c r="J6" s="83"/>
    </row>
    <row r="7" spans="1:10" ht="26.45" customHeight="1" x14ac:dyDescent="0.2">
      <c r="A7" s="83"/>
      <c r="B7" s="88"/>
      <c r="C7" s="89"/>
      <c r="D7" s="36" t="s">
        <v>0</v>
      </c>
      <c r="E7" s="37" t="s">
        <v>1</v>
      </c>
      <c r="F7" s="36" t="s">
        <v>0</v>
      </c>
      <c r="G7" s="38" t="s">
        <v>1</v>
      </c>
      <c r="H7" s="39" t="s">
        <v>8</v>
      </c>
      <c r="I7" s="26" t="s">
        <v>9</v>
      </c>
      <c r="J7" s="83"/>
    </row>
    <row r="8" spans="1:10" s="40" customFormat="1" ht="51" x14ac:dyDescent="0.2">
      <c r="A8" s="52" t="str">
        <f>+Identificacion!A6</f>
        <v>M10 P2 INSPECION, VIGILANCIA Y CONTROL DE ENTIDADES SIN ANIMO DE LUCRO</v>
      </c>
      <c r="B8" s="24">
        <f>+Identificacion!C6</f>
        <v>1</v>
      </c>
      <c r="C8" s="46" t="str">
        <f>IF(Identificacion!D6&lt;&gt;"",Identificacion!D6,"")</f>
        <v>Tráfico de Influencias</v>
      </c>
      <c r="D8" s="24">
        <v>5</v>
      </c>
      <c r="E8" s="41" t="str">
        <f>IF(D8=1,"Excepcional", IF(D8=2,"Improbable",IF(D8=3,"Posible",IF(D8=4,"Es Probable",IF(D8=5,"Es muy seguro","")))))</f>
        <v>Es muy seguro</v>
      </c>
      <c r="F8" s="15">
        <v>20</v>
      </c>
      <c r="G8" s="42" t="str">
        <f>IF(F8=5,"Moderado", IF(F8=10,"Mayor",IF(F8=20,"Catastrofico","")))</f>
        <v>Catastrofico</v>
      </c>
      <c r="H8" s="14">
        <f>IF(F8*D8&gt;0,F8*D8,"")</f>
        <v>100</v>
      </c>
      <c r="I8" s="43" t="str">
        <f>IF(AND(H8&gt;4,H8&lt;11),"Baja",IF(AND(H8&gt;14,H8&lt;26),"Moderada",IF(AND(H8&gt;29,H8&lt;51),"Alta",IF(AND(H8&gt;59,H8&lt;=100),"Extrema",""))))</f>
        <v>Extrema</v>
      </c>
      <c r="J8" s="44" t="s">
        <v>90</v>
      </c>
    </row>
    <row r="9" spans="1:10" ht="18.75" customHeight="1" x14ac:dyDescent="0.2">
      <c r="A9" s="29"/>
      <c r="B9" s="29"/>
      <c r="C9" s="30"/>
      <c r="D9" s="29"/>
      <c r="E9" s="21"/>
      <c r="F9" s="27"/>
      <c r="G9" s="28"/>
      <c r="H9" s="29"/>
      <c r="I9" s="31"/>
      <c r="J9" s="32"/>
    </row>
    <row r="10" spans="1:10" ht="20.100000000000001" customHeight="1" x14ac:dyDescent="0.2">
      <c r="A10" s="100" t="s">
        <v>61</v>
      </c>
      <c r="B10" s="100"/>
      <c r="C10" s="100"/>
      <c r="D10" s="100"/>
      <c r="E10" s="101" t="s">
        <v>62</v>
      </c>
      <c r="F10" s="102"/>
      <c r="G10" s="102"/>
      <c r="H10" s="102"/>
      <c r="I10" s="103"/>
      <c r="J10" s="25" t="s">
        <v>63</v>
      </c>
    </row>
    <row r="11" spans="1:10" ht="47.25" customHeight="1" x14ac:dyDescent="0.2">
      <c r="A11" s="99" t="str">
        <f>Identificacion!A9</f>
        <v>Nombres: Maritza Escobar, Mauricio Ordoñez, Luis Edgar Idarraga, Juan Manuel Cabal, Claudia Marin, Gloria Guapacha, Sandra Jennifer Ortiz, Angelica Cortes</v>
      </c>
      <c r="B11" s="99"/>
      <c r="C11" s="99"/>
      <c r="D11" s="99"/>
      <c r="E11" s="99" t="str">
        <f>Identificacion!E9</f>
        <v>Nombre: Ivonne Beatriz Chaverra Cardona</v>
      </c>
      <c r="F11" s="99"/>
      <c r="G11" s="99"/>
      <c r="H11" s="99"/>
      <c r="I11" s="99"/>
      <c r="J11" s="47" t="s">
        <v>102</v>
      </c>
    </row>
    <row r="12" spans="1:10" ht="30" customHeight="1" x14ac:dyDescent="0.2">
      <c r="A12" s="99" t="str">
        <f>Identificacion!A10</f>
        <v>Cargos: Profesional Universitario, Contratista, Auxiliar Administrativa</v>
      </c>
      <c r="B12" s="99"/>
      <c r="C12" s="99"/>
      <c r="D12" s="99"/>
      <c r="E12" s="99" t="str">
        <f>Identificacion!E10</f>
        <v>Cargo: Coordinadora de Persoenrias Juridicas</v>
      </c>
      <c r="F12" s="99"/>
      <c r="G12" s="99"/>
      <c r="H12" s="99"/>
      <c r="I12" s="99"/>
      <c r="J12" s="47" t="s">
        <v>101</v>
      </c>
    </row>
    <row r="13" spans="1:10" ht="30" customHeight="1" x14ac:dyDescent="0.2">
      <c r="A13" s="105" t="s">
        <v>3</v>
      </c>
      <c r="B13" s="106"/>
      <c r="C13" s="106"/>
      <c r="D13" s="107"/>
      <c r="E13" s="105" t="s">
        <v>3</v>
      </c>
      <c r="F13" s="106"/>
      <c r="G13" s="106"/>
      <c r="H13" s="106"/>
      <c r="I13" s="107"/>
      <c r="J13" s="47" t="s">
        <v>3</v>
      </c>
    </row>
    <row r="14" spans="1:10" ht="30" customHeight="1" x14ac:dyDescent="0.2">
      <c r="A14" s="104" t="s">
        <v>110</v>
      </c>
      <c r="B14" s="104"/>
      <c r="C14" s="104"/>
      <c r="D14" s="104"/>
      <c r="E14" s="104" t="s">
        <v>110</v>
      </c>
      <c r="F14" s="104"/>
      <c r="G14" s="104"/>
      <c r="H14" s="104"/>
      <c r="I14" s="104"/>
      <c r="J14" s="48" t="s">
        <v>109</v>
      </c>
    </row>
    <row r="15" spans="1:10" ht="20.100000000000001" customHeight="1" x14ac:dyDescent="0.2"/>
    <row r="17" s="34" customFormat="1" x14ac:dyDescent="0.2"/>
    <row r="18" s="34" customFormat="1" x14ac:dyDescent="0.2"/>
    <row r="19" s="34" customFormat="1" x14ac:dyDescent="0.2"/>
  </sheetData>
  <sheetProtection formatCells="0" formatColumns="0" formatRows="0" insertColumns="0" insertRows="0" insertHyperlinks="0" deleteColumns="0" deleteRows="0" sort="0" autoFilter="0" pivotTables="0"/>
  <dataConsolidate leftLabels="1" link="1"/>
  <mergeCells count="21">
    <mergeCell ref="E14:I14"/>
    <mergeCell ref="A14:D14"/>
    <mergeCell ref="A13:D13"/>
    <mergeCell ref="E13:I13"/>
    <mergeCell ref="A5:A7"/>
    <mergeCell ref="D5:G5"/>
    <mergeCell ref="H5:I5"/>
    <mergeCell ref="A12:D12"/>
    <mergeCell ref="E12:I12"/>
    <mergeCell ref="J5:J7"/>
    <mergeCell ref="A11:D11"/>
    <mergeCell ref="E11:I11"/>
    <mergeCell ref="A10:D10"/>
    <mergeCell ref="E10:I10"/>
    <mergeCell ref="A1:A2"/>
    <mergeCell ref="A3:A4"/>
    <mergeCell ref="F6:G6"/>
    <mergeCell ref="H6:I6"/>
    <mergeCell ref="D6:E6"/>
    <mergeCell ref="B5:C7"/>
    <mergeCell ref="B1:I4"/>
  </mergeCells>
  <phoneticPr fontId="1" type="noConversion"/>
  <conditionalFormatting sqref="I8:I9">
    <cfRule type="containsText" dxfId="19" priority="1" operator="containsText" text="Alta">
      <formula>NOT(ISERROR(SEARCH("Alta",I8)))</formula>
    </cfRule>
    <cfRule type="containsText" dxfId="18" priority="2" operator="containsText" text="Baja">
      <formula>NOT(ISERROR(SEARCH("Baja",I8)))</formula>
    </cfRule>
    <cfRule type="containsText" dxfId="17" priority="3" operator="containsText" text="Moderada">
      <formula>NOT(ISERROR(SEARCH("Moderada",I8)))</formula>
    </cfRule>
    <cfRule type="containsText" dxfId="16" priority="4" operator="containsText" text="Extrema">
      <formula>NOT(ISERROR(SEARCH("Extrema",I8)))</formula>
    </cfRule>
  </conditionalFormatting>
  <dataValidations count="6">
    <dataValidation type="custom" allowBlank="1" showInputMessage="1" showErrorMessage="1" sqref="A11:I12 H8 Z8 A8:C8" xr:uid="{00000000-0002-0000-0100-000000000000}">
      <formula1>""</formula1>
    </dataValidation>
    <dataValidation type="list" allowBlank="1" showInputMessage="1" showErrorMessage="1" error="Esta celda es calculada. Los valores permitidos son 5, 10 y 20" sqref="F8" xr:uid="{00000000-0002-0000-0100-000001000000}">
      <formula1>"5, 10, 20"</formula1>
    </dataValidation>
    <dataValidation type="list" allowBlank="1" showInputMessage="1" showErrorMessage="1" sqref="D8" xr:uid="{00000000-0002-0000-0100-000002000000}">
      <formula1>"1, 2, 3, 4, 5"</formula1>
    </dataValidation>
    <dataValidation type="list" allowBlank="1" showInputMessage="1" showErrorMessage="1" sqref="J8" xr:uid="{00000000-0002-0000-0100-000003000000}">
      <formula1>"Eliminar, Reducir"</formula1>
    </dataValidation>
    <dataValidation type="custom" allowBlank="1" showInputMessage="1" showErrorMessage="1" error="No modifique esta celda. _x000a_El Resultado se asigna automaticamente según el valor.  " sqref="E8" xr:uid="{00000000-0002-0000-0100-000004000000}">
      <formula1>IF(D8=1,"Excepcional", IF(D8=2,"Improbable",IF(D8=3,"Posible",IF(D8=4,"Es Probable",IF(D8=5,"Es muy seguro","")))))</formula1>
    </dataValidation>
    <dataValidation type="custom" allowBlank="1" showInputMessage="1" showErrorMessage="1" error="Este celda es calculada. Los valores permitidos son 5, 10 y 20" sqref="G8" xr:uid="{00000000-0002-0000-0100-000005000000}">
      <formula1>IF(F8=5,"Moderado", IF(F8=10,"Mayor",IF(F8=20,"Catastrofico","")))</formula1>
    </dataValidation>
  </dataValidations>
  <pageMargins left="1.1417322834645669" right="0.31496062992125984" top="0.74803149606299213" bottom="0.74803149606299213" header="0.31496062992125984" footer="0.31496062992125984"/>
  <pageSetup paperSize="5" scale="96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519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5195" r:id="rId4"/>
      </mc:Fallback>
    </mc:AlternateContent>
    <mc:AlternateContent xmlns:mc="http://schemas.openxmlformats.org/markup-compatibility/2006">
      <mc:Choice Requires="x14">
        <oleObject progId="Word.Picture.8" shapeId="5200" r:id="rId6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5200" r:id="rId6"/>
      </mc:Fallback>
    </mc:AlternateContent>
    <mc:AlternateContent xmlns:mc="http://schemas.openxmlformats.org/markup-compatibility/2006">
      <mc:Choice Requires="x14">
        <oleObject progId="Word.Picture.8" shapeId="5377" r:id="rId7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5377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Y16"/>
  <sheetViews>
    <sheetView zoomScale="90" zoomScaleNormal="90" zoomScaleSheetLayoutView="30" workbookViewId="0">
      <pane ySplit="7" topLeftCell="A10" activePane="bottomLeft" state="frozen"/>
      <selection pane="bottomLeft" sqref="A1:O16"/>
    </sheetView>
  </sheetViews>
  <sheetFormatPr baseColWidth="10" defaultColWidth="16.140625" defaultRowHeight="12.75" x14ac:dyDescent="0.2"/>
  <cols>
    <col min="1" max="1" width="15.140625" style="3" customWidth="1"/>
    <col min="2" max="2" width="3.28515625" style="3" bestFit="1" customWidth="1"/>
    <col min="3" max="3" width="32.140625" style="3" bestFit="1" customWidth="1"/>
    <col min="4" max="4" width="15.28515625" style="57" customWidth="1"/>
    <col min="5" max="5" width="43.7109375" style="3" customWidth="1"/>
    <col min="6" max="6" width="13.140625" style="3" customWidth="1"/>
    <col min="7" max="7" width="12.28515625" style="3" customWidth="1"/>
    <col min="8" max="8" width="11.28515625" style="3" customWidth="1"/>
    <col min="9" max="9" width="3.7109375" style="3" customWidth="1"/>
    <col min="10" max="10" width="14.5703125" style="3" customWidth="1"/>
    <col min="11" max="11" width="3.85546875" style="3" customWidth="1"/>
    <col min="12" max="12" width="13.140625" style="3" bestFit="1" customWidth="1"/>
    <col min="13" max="13" width="4.140625" style="3" customWidth="1"/>
    <col min="14" max="14" width="12.28515625" style="3" customWidth="1"/>
    <col min="15" max="15" width="17.140625" style="3" customWidth="1"/>
    <col min="16" max="24" width="16.140625" style="3"/>
    <col min="25" max="25" width="3.28515625" style="3" hidden="1" customWidth="1"/>
    <col min="26" max="16384" width="16.140625" style="3"/>
  </cols>
  <sheetData>
    <row r="1" spans="1:25" s="35" customFormat="1" ht="15" customHeight="1" x14ac:dyDescent="0.2">
      <c r="A1" s="118"/>
      <c r="B1" s="118"/>
      <c r="C1" s="118"/>
      <c r="D1" s="108" t="s">
        <v>59</v>
      </c>
      <c r="E1" s="108"/>
      <c r="F1" s="108"/>
      <c r="G1" s="108"/>
      <c r="H1" s="108"/>
      <c r="I1" s="108"/>
      <c r="J1" s="108"/>
      <c r="K1" s="108"/>
      <c r="L1" s="108"/>
      <c r="M1" s="75" t="s">
        <v>82</v>
      </c>
      <c r="N1" s="76"/>
      <c r="O1" s="77"/>
      <c r="P1" s="3"/>
      <c r="Q1" s="3"/>
      <c r="R1" s="3"/>
      <c r="S1" s="3"/>
      <c r="T1" s="3"/>
      <c r="U1" s="3"/>
      <c r="V1" s="3"/>
      <c r="W1" s="3"/>
      <c r="X1" s="3"/>
    </row>
    <row r="2" spans="1:25" s="35" customFormat="1" ht="15" customHeight="1" x14ac:dyDescent="0.2">
      <c r="A2" s="119"/>
      <c r="B2" s="119"/>
      <c r="C2" s="119"/>
      <c r="D2" s="109"/>
      <c r="E2" s="109"/>
      <c r="F2" s="109"/>
      <c r="G2" s="109"/>
      <c r="H2" s="109"/>
      <c r="I2" s="109"/>
      <c r="J2" s="109"/>
      <c r="K2" s="109"/>
      <c r="L2" s="109"/>
      <c r="M2" s="75" t="s">
        <v>84</v>
      </c>
      <c r="N2" s="76"/>
      <c r="O2" s="77"/>
      <c r="P2" s="3"/>
      <c r="Q2" s="3"/>
      <c r="R2" s="3"/>
      <c r="S2" s="3"/>
      <c r="T2" s="3"/>
      <c r="U2" s="3"/>
      <c r="V2" s="3"/>
      <c r="W2" s="3"/>
      <c r="X2" s="3"/>
    </row>
    <row r="3" spans="1:25" s="35" customFormat="1" ht="15" customHeight="1" x14ac:dyDescent="0.2">
      <c r="A3" s="119"/>
      <c r="B3" s="119"/>
      <c r="C3" s="119"/>
      <c r="D3" s="109"/>
      <c r="E3" s="109"/>
      <c r="F3" s="109"/>
      <c r="G3" s="109"/>
      <c r="H3" s="109"/>
      <c r="I3" s="109"/>
      <c r="J3" s="109"/>
      <c r="K3" s="109"/>
      <c r="L3" s="109"/>
      <c r="M3" s="75" t="s">
        <v>23</v>
      </c>
      <c r="N3" s="76"/>
      <c r="O3" s="77"/>
      <c r="P3" s="3"/>
      <c r="Q3" s="3"/>
      <c r="R3" s="3"/>
      <c r="S3" s="3"/>
      <c r="T3" s="3"/>
      <c r="U3" s="3"/>
      <c r="V3" s="3"/>
      <c r="W3" s="3"/>
      <c r="X3" s="3"/>
    </row>
    <row r="4" spans="1:25" s="35" customFormat="1" ht="15" customHeight="1" x14ac:dyDescent="0.2">
      <c r="A4" s="120"/>
      <c r="B4" s="120"/>
      <c r="C4" s="120"/>
      <c r="D4" s="110"/>
      <c r="E4" s="110"/>
      <c r="F4" s="110"/>
      <c r="G4" s="110"/>
      <c r="H4" s="110"/>
      <c r="I4" s="110"/>
      <c r="J4" s="110"/>
      <c r="K4" s="110"/>
      <c r="L4" s="110"/>
      <c r="M4" s="75" t="s">
        <v>4</v>
      </c>
      <c r="N4" s="76"/>
      <c r="O4" s="77"/>
      <c r="P4" s="3"/>
      <c r="Q4" s="3"/>
      <c r="R4" s="3"/>
      <c r="S4" s="3"/>
      <c r="T4" s="3"/>
      <c r="U4" s="3"/>
      <c r="V4" s="3"/>
      <c r="W4" s="3"/>
      <c r="X4" s="3"/>
    </row>
    <row r="5" spans="1:25" s="9" customFormat="1" ht="45.75" customHeight="1" x14ac:dyDescent="0.2">
      <c r="A5" s="83" t="s">
        <v>10</v>
      </c>
      <c r="B5" s="84" t="s">
        <v>11</v>
      </c>
      <c r="C5" s="85"/>
      <c r="D5" s="83" t="s">
        <v>71</v>
      </c>
      <c r="E5" s="83" t="s">
        <v>72</v>
      </c>
      <c r="F5" s="83" t="s">
        <v>73</v>
      </c>
      <c r="G5" s="83" t="s">
        <v>54</v>
      </c>
      <c r="H5" s="83"/>
      <c r="I5" s="83" t="s">
        <v>56</v>
      </c>
      <c r="J5" s="83"/>
      <c r="K5" s="83"/>
      <c r="L5" s="83"/>
      <c r="M5" s="114" t="s">
        <v>19</v>
      </c>
      <c r="N5" s="114"/>
      <c r="O5" s="83" t="s">
        <v>57</v>
      </c>
      <c r="P5" s="3"/>
      <c r="Q5" s="3"/>
      <c r="R5" s="3"/>
      <c r="S5" s="3"/>
      <c r="T5" s="3"/>
      <c r="U5" s="3"/>
      <c r="V5" s="3"/>
      <c r="W5" s="3"/>
      <c r="X5" s="3"/>
    </row>
    <row r="6" spans="1:25" s="9" customFormat="1" ht="42" customHeight="1" x14ac:dyDescent="0.2">
      <c r="A6" s="83"/>
      <c r="B6" s="86"/>
      <c r="C6" s="87"/>
      <c r="D6" s="83"/>
      <c r="E6" s="83"/>
      <c r="F6" s="83"/>
      <c r="G6" s="113" t="s">
        <v>12</v>
      </c>
      <c r="H6" s="113" t="s">
        <v>55</v>
      </c>
      <c r="I6" s="83" t="s">
        <v>17</v>
      </c>
      <c r="J6" s="83"/>
      <c r="K6" s="83" t="s">
        <v>18</v>
      </c>
      <c r="L6" s="83"/>
      <c r="M6" s="83" t="s">
        <v>20</v>
      </c>
      <c r="N6" s="83"/>
      <c r="O6" s="83"/>
      <c r="P6" s="3"/>
      <c r="Q6" s="3"/>
      <c r="R6" s="3"/>
      <c r="S6" s="3"/>
      <c r="T6" s="3"/>
      <c r="U6" s="3"/>
      <c r="V6" s="3"/>
      <c r="W6" s="3"/>
      <c r="X6" s="3"/>
    </row>
    <row r="7" spans="1:25" s="10" customFormat="1" ht="34.5" customHeight="1" x14ac:dyDescent="0.2">
      <c r="A7" s="83"/>
      <c r="B7" s="88"/>
      <c r="C7" s="89"/>
      <c r="D7" s="83"/>
      <c r="E7" s="83"/>
      <c r="F7" s="83"/>
      <c r="G7" s="113"/>
      <c r="H7" s="113"/>
      <c r="I7" s="26" t="s">
        <v>0</v>
      </c>
      <c r="J7" s="26" t="s">
        <v>1</v>
      </c>
      <c r="K7" s="26" t="s">
        <v>0</v>
      </c>
      <c r="L7" s="26" t="s">
        <v>1</v>
      </c>
      <c r="M7" s="16" t="s">
        <v>8</v>
      </c>
      <c r="N7" s="26" t="s">
        <v>9</v>
      </c>
      <c r="O7" s="83"/>
      <c r="P7" s="3"/>
      <c r="Q7" s="3"/>
      <c r="R7" s="3"/>
      <c r="S7" s="3"/>
      <c r="T7" s="3"/>
      <c r="U7" s="3"/>
      <c r="V7" s="3"/>
      <c r="W7" s="3"/>
      <c r="X7" s="3"/>
    </row>
    <row r="8" spans="1:25" s="13" customFormat="1" ht="30" customHeight="1" x14ac:dyDescent="0.2">
      <c r="A8" s="111" t="str">
        <f>+Análisis!A8</f>
        <v>M10 P2 INSPECION, VIGILANCIA Y CONTROL DE ENTIDADES SIN ANIMO DE LUCRO</v>
      </c>
      <c r="B8" s="116">
        <f>+Análisis!B8</f>
        <v>1</v>
      </c>
      <c r="C8" s="117" t="str">
        <f>+Análisis!C8</f>
        <v>Tráfico de Influencias</v>
      </c>
      <c r="D8" s="115" t="str">
        <f>+Análisis!I8</f>
        <v>Extrema</v>
      </c>
      <c r="E8" s="49" t="s">
        <v>104</v>
      </c>
      <c r="F8" s="53" t="s">
        <v>107</v>
      </c>
      <c r="G8" s="53" t="s">
        <v>91</v>
      </c>
      <c r="H8" s="53">
        <v>1</v>
      </c>
      <c r="I8" s="111">
        <v>4</v>
      </c>
      <c r="J8" s="111" t="str">
        <f>IF(I8=1,"Excepcional", IF(I8=2,"Improbable",IF(I8=3,"Posible",IF(I8=4,"Es Probable",IF(I8=5,"Es muy seguro","")))))</f>
        <v>Es Probable</v>
      </c>
      <c r="K8" s="111">
        <v>10</v>
      </c>
      <c r="L8" s="111" t="str">
        <f>IF(K8=5,"Moderado", IF(K8=10,"Mayor",IF(K8=20,"Catastrofico","")))</f>
        <v>Mayor</v>
      </c>
      <c r="M8" s="111">
        <f>IF(K8*I8&gt;0,K8*I8,"")</f>
        <v>40</v>
      </c>
      <c r="N8" s="112" t="str">
        <f>IF(AND(M8&gt;4,M8&lt;11),"Baja",IF(AND(M8&gt;14,M8&lt;26),"Moderada",IF(AND(M8&gt;29,M8&lt;51),"Alta",IF(AND(M8&gt;59,M8&lt;=100),"Extrema",""))))</f>
        <v>Alta</v>
      </c>
      <c r="O8" s="111" t="s">
        <v>90</v>
      </c>
      <c r="P8" s="3"/>
      <c r="Q8" s="3"/>
      <c r="R8" s="3"/>
      <c r="S8" s="3"/>
      <c r="T8" s="3"/>
      <c r="U8" s="3"/>
      <c r="V8" s="3"/>
      <c r="W8" s="3"/>
      <c r="X8" s="3"/>
      <c r="Y8" s="13" t="str">
        <f>I8&amp;K8</f>
        <v>410</v>
      </c>
    </row>
    <row r="9" spans="1:25" s="13" customFormat="1" ht="39.75" customHeight="1" x14ac:dyDescent="0.2">
      <c r="A9" s="111"/>
      <c r="B9" s="116"/>
      <c r="C9" s="117"/>
      <c r="D9" s="115"/>
      <c r="E9" s="49" t="s">
        <v>105</v>
      </c>
      <c r="F9" s="53" t="s">
        <v>107</v>
      </c>
      <c r="G9" s="53" t="s">
        <v>91</v>
      </c>
      <c r="H9" s="58">
        <v>2</v>
      </c>
      <c r="I9" s="111"/>
      <c r="J9" s="111"/>
      <c r="K9" s="111"/>
      <c r="L9" s="111"/>
      <c r="M9" s="111"/>
      <c r="N9" s="112"/>
      <c r="O9" s="111"/>
      <c r="P9" s="3"/>
      <c r="Q9" s="3"/>
      <c r="R9" s="3"/>
      <c r="S9" s="3"/>
      <c r="T9" s="3"/>
      <c r="U9" s="3"/>
      <c r="V9" s="3"/>
      <c r="W9" s="3"/>
      <c r="X9" s="3"/>
    </row>
    <row r="10" spans="1:25" s="13" customFormat="1" ht="30" customHeight="1" x14ac:dyDescent="0.2">
      <c r="A10" s="111"/>
      <c r="B10" s="116"/>
      <c r="C10" s="117"/>
      <c r="D10" s="115"/>
      <c r="E10" s="49" t="s">
        <v>106</v>
      </c>
      <c r="F10" s="53" t="s">
        <v>107</v>
      </c>
      <c r="G10" s="53" t="s">
        <v>91</v>
      </c>
      <c r="H10" s="58">
        <v>2</v>
      </c>
      <c r="I10" s="111"/>
      <c r="J10" s="111"/>
      <c r="K10" s="111"/>
      <c r="L10" s="111"/>
      <c r="M10" s="111"/>
      <c r="N10" s="112"/>
      <c r="O10" s="111"/>
      <c r="P10" s="3"/>
      <c r="Q10" s="3"/>
      <c r="R10" s="3"/>
      <c r="S10" s="3"/>
      <c r="T10" s="3"/>
      <c r="U10" s="3"/>
      <c r="V10" s="3"/>
      <c r="W10" s="3"/>
      <c r="X10" s="3"/>
    </row>
    <row r="11" spans="1:25" s="13" customFormat="1" x14ac:dyDescent="0.2">
      <c r="A11" s="4"/>
      <c r="B11" s="19"/>
      <c r="C11" s="19"/>
      <c r="D11" s="18"/>
      <c r="E11" s="33"/>
      <c r="F11" s="4"/>
      <c r="G11" s="4"/>
      <c r="H11" s="4"/>
      <c r="I11" s="4"/>
      <c r="J11" s="17"/>
      <c r="K11" s="4"/>
      <c r="L11" s="17"/>
      <c r="M11" s="18"/>
      <c r="N11" s="18"/>
      <c r="O11" s="4"/>
      <c r="P11" s="3"/>
      <c r="Q11" s="3"/>
      <c r="R11" s="3"/>
      <c r="S11" s="3"/>
      <c r="T11" s="3"/>
      <c r="U11" s="3"/>
      <c r="V11" s="3"/>
      <c r="W11" s="3"/>
      <c r="X11" s="3"/>
    </row>
    <row r="12" spans="1:25" ht="20.25" customHeight="1" x14ac:dyDescent="0.2">
      <c r="A12" s="100" t="s">
        <v>61</v>
      </c>
      <c r="B12" s="100"/>
      <c r="C12" s="100"/>
      <c r="D12" s="100"/>
      <c r="E12" s="100"/>
      <c r="F12" s="101" t="s">
        <v>64</v>
      </c>
      <c r="G12" s="102"/>
      <c r="H12" s="102"/>
      <c r="I12" s="102"/>
      <c r="J12" s="102"/>
      <c r="K12" s="121" t="s">
        <v>63</v>
      </c>
      <c r="L12" s="121"/>
      <c r="M12" s="121"/>
      <c r="N12" s="121"/>
      <c r="O12" s="121"/>
    </row>
    <row r="13" spans="1:25" ht="30" customHeight="1" x14ac:dyDescent="0.2">
      <c r="A13" s="124" t="str">
        <f>Identificacion!A9</f>
        <v>Nombres: Maritza Escobar, Mauricio Ordoñez, Luis Edgar Idarraga, Juan Manuel Cabal, Claudia Marin, Gloria Guapacha, Sandra Jennifer Ortiz, Angelica Cortes</v>
      </c>
      <c r="B13" s="125"/>
      <c r="C13" s="125"/>
      <c r="D13" s="125"/>
      <c r="E13" s="126"/>
      <c r="F13" s="105" t="str">
        <f>Identificacion!E9</f>
        <v>Nombre: Ivonne Beatriz Chaverra Cardona</v>
      </c>
      <c r="G13" s="106"/>
      <c r="H13" s="106"/>
      <c r="I13" s="106"/>
      <c r="J13" s="106"/>
      <c r="K13" s="99" t="s">
        <v>102</v>
      </c>
      <c r="L13" s="99"/>
      <c r="M13" s="99"/>
      <c r="N13" s="99"/>
      <c r="O13" s="99"/>
    </row>
    <row r="14" spans="1:25" ht="30" customHeight="1" x14ac:dyDescent="0.2">
      <c r="A14" s="105" t="str">
        <f>Identificacion!A10</f>
        <v>Cargos: Profesional Universitario, Contratista, Auxiliar Administrativa</v>
      </c>
      <c r="B14" s="106"/>
      <c r="C14" s="106"/>
      <c r="D14" s="106"/>
      <c r="E14" s="107"/>
      <c r="F14" s="105" t="str">
        <f>Identificacion!E10</f>
        <v>Cargo: Coordinadora de Persoenrias Juridicas</v>
      </c>
      <c r="G14" s="106"/>
      <c r="H14" s="106"/>
      <c r="I14" s="106"/>
      <c r="J14" s="106"/>
      <c r="K14" s="99" t="s">
        <v>103</v>
      </c>
      <c r="L14" s="99"/>
      <c r="M14" s="99"/>
      <c r="N14" s="99"/>
      <c r="O14" s="99"/>
    </row>
    <row r="15" spans="1:25" ht="30" customHeight="1" x14ac:dyDescent="0.2">
      <c r="A15" s="47" t="s">
        <v>2</v>
      </c>
      <c r="B15" s="104"/>
      <c r="C15" s="104"/>
      <c r="D15" s="104"/>
      <c r="E15" s="104"/>
      <c r="F15" s="105" t="s">
        <v>2</v>
      </c>
      <c r="G15" s="106"/>
      <c r="H15" s="106"/>
      <c r="I15" s="106"/>
      <c r="J15" s="106"/>
      <c r="K15" s="99" t="s">
        <v>2</v>
      </c>
      <c r="L15" s="99"/>
      <c r="M15" s="99"/>
      <c r="N15" s="99"/>
      <c r="O15" s="99"/>
    </row>
    <row r="16" spans="1:25" ht="30" customHeight="1" x14ac:dyDescent="0.2">
      <c r="A16" s="48" t="s">
        <v>24</v>
      </c>
      <c r="B16" s="122">
        <v>43445</v>
      </c>
      <c r="C16" s="104"/>
      <c r="D16" s="104"/>
      <c r="E16" s="104"/>
      <c r="F16" s="70" t="s">
        <v>111</v>
      </c>
      <c r="G16" s="123"/>
      <c r="H16" s="123"/>
      <c r="I16" s="123"/>
      <c r="J16" s="123"/>
      <c r="K16" s="104" t="s">
        <v>109</v>
      </c>
      <c r="L16" s="104"/>
      <c r="M16" s="104"/>
      <c r="N16" s="104"/>
      <c r="O16" s="104"/>
    </row>
  </sheetData>
  <sheetProtection formatCells="0" formatColumns="0" formatRows="0" insertColumns="0" insertRows="0" insertHyperlinks="0" deleteColumns="0" deleteRows="0" sort="0" autoFilter="0" pivotTables="0"/>
  <dataConsolidate leftLabels="1" link="1"/>
  <mergeCells count="46">
    <mergeCell ref="K13:O13"/>
    <mergeCell ref="A1:C4"/>
    <mergeCell ref="K15:O15"/>
    <mergeCell ref="K16:O16"/>
    <mergeCell ref="K12:O12"/>
    <mergeCell ref="B15:E15"/>
    <mergeCell ref="B16:E16"/>
    <mergeCell ref="A12:E12"/>
    <mergeCell ref="F12:J12"/>
    <mergeCell ref="F13:J13"/>
    <mergeCell ref="F15:J15"/>
    <mergeCell ref="F16:J16"/>
    <mergeCell ref="A13:E13"/>
    <mergeCell ref="A14:E14"/>
    <mergeCell ref="F14:J14"/>
    <mergeCell ref="K14:O14"/>
    <mergeCell ref="A5:A7"/>
    <mergeCell ref="D8:D10"/>
    <mergeCell ref="B8:B10"/>
    <mergeCell ref="C8:C10"/>
    <mergeCell ref="F5:F7"/>
    <mergeCell ref="D5:D7"/>
    <mergeCell ref="A8:A10"/>
    <mergeCell ref="B5:C7"/>
    <mergeCell ref="E5:E7"/>
    <mergeCell ref="I8:I10"/>
    <mergeCell ref="J8:J10"/>
    <mergeCell ref="K8:K10"/>
    <mergeCell ref="L8:L10"/>
    <mergeCell ref="I5:L5"/>
    <mergeCell ref="D1:L4"/>
    <mergeCell ref="M8:M10"/>
    <mergeCell ref="N8:N10"/>
    <mergeCell ref="M6:N6"/>
    <mergeCell ref="M1:O1"/>
    <mergeCell ref="M2:O2"/>
    <mergeCell ref="M3:O3"/>
    <mergeCell ref="M4:O4"/>
    <mergeCell ref="O5:O7"/>
    <mergeCell ref="I6:J6"/>
    <mergeCell ref="G6:G7"/>
    <mergeCell ref="H6:H7"/>
    <mergeCell ref="M5:N5"/>
    <mergeCell ref="K6:L6"/>
    <mergeCell ref="O8:O10"/>
    <mergeCell ref="G5:H5"/>
  </mergeCells>
  <phoneticPr fontId="1" type="noConversion"/>
  <conditionalFormatting sqref="D8:D11">
    <cfRule type="cellIs" dxfId="15" priority="34" operator="equal">
      <formula>"Alta"</formula>
    </cfRule>
    <cfRule type="cellIs" dxfId="14" priority="35" operator="equal">
      <formula>"Moderada"</formula>
    </cfRule>
    <cfRule type="cellIs" dxfId="13" priority="36" operator="equal">
      <formula>"Baja"</formula>
    </cfRule>
    <cfRule type="cellIs" dxfId="12" priority="37" operator="equal">
      <formula>"Extrema"</formula>
    </cfRule>
  </conditionalFormatting>
  <conditionalFormatting sqref="N11">
    <cfRule type="containsText" dxfId="11" priority="5" operator="containsText" text="Moderada">
      <formula>NOT(ISERROR(SEARCH("Moderada",N11)))</formula>
    </cfRule>
    <cfRule type="containsText" dxfId="10" priority="6" operator="containsText" text="Alta">
      <formula>NOT(ISERROR(SEARCH("Alta",N11)))</formula>
    </cfRule>
    <cfRule type="containsText" dxfId="9" priority="7" operator="containsText" text="Baja">
      <formula>NOT(ISERROR(SEARCH("Baja",N11)))</formula>
    </cfRule>
    <cfRule type="containsText" dxfId="8" priority="8" operator="containsText" text="Extrema">
      <formula>NOT(ISERROR(SEARCH("Extrema",N11)))</formula>
    </cfRule>
  </conditionalFormatting>
  <dataValidations count="10">
    <dataValidation type="list" allowBlank="1" showInputMessage="1" showErrorMessage="1" sqref="I8 I11" xr:uid="{00000000-0002-0000-0200-000000000000}">
      <formula1>"1, 2, 3, 4, 5"</formula1>
    </dataValidation>
    <dataValidation type="list" allowBlank="1" showInputMessage="1" showErrorMessage="1" sqref="O8:O10" xr:uid="{00000000-0002-0000-0200-000001000000}">
      <formula1>"Eliminar, Reducir,Mantener"</formula1>
    </dataValidation>
    <dataValidation type="list" allowBlank="1" showInputMessage="1" showErrorMessage="1" error="Datos posibles:_x000a_P -&gt;  Preventivo_x000a_D -&gt; Detectivo_x000a_C -&gt; Correctivo" sqref="F8:F11" xr:uid="{00000000-0002-0000-0200-000002000000}">
      <formula1>"Preventivo, Detectivo, Correctivo"</formula1>
    </dataValidation>
    <dataValidation type="list" allowBlank="1" showInputMessage="1" showErrorMessage="1" sqref="G8:G11" xr:uid="{00000000-0002-0000-0200-000003000000}">
      <formula1>"Probabilidad, Impacto"</formula1>
    </dataValidation>
    <dataValidation type="whole" allowBlank="1" showInputMessage="1" showErrorMessage="1" error="Valor debe estar entre 0 y 100" sqref="H8:H11" xr:uid="{00000000-0002-0000-0200-000004000000}">
      <formula1>0</formula1>
      <formula2>100</formula2>
    </dataValidation>
    <dataValidation allowBlank="1" showInputMessage="1" showErrorMessage="1" error="Esta es una celda calculada. Por favor no modifique este valor." sqref="J8:J11" xr:uid="{00000000-0002-0000-0200-000005000000}"/>
    <dataValidation type="list" allowBlank="1" showInputMessage="1" showErrorMessage="1" error="Rangos permitidos:_x000a__x000a_1 -5 : Moderado_x000a_6 - 11 : Mayor_x000a_12 -18 : Catastrófico" sqref="K8:K11" xr:uid="{00000000-0002-0000-0200-000006000000}">
      <formula1>"5, 10, 20"</formula1>
    </dataValidation>
    <dataValidation allowBlank="1" showInputMessage="1" showErrorMessage="1" error="Esta es una celda calculada. Por favor no modificarla." sqref="N8:N11" xr:uid="{00000000-0002-0000-0200-000007000000}"/>
    <dataValidation type="list" allowBlank="1" showInputMessage="1" showErrorMessage="1" sqref="O11" xr:uid="{00000000-0002-0000-0200-000008000000}">
      <formula1>"Eliminar, Reducir"</formula1>
    </dataValidation>
    <dataValidation type="custom" allowBlank="1" showInputMessage="1" showErrorMessage="1" error="Esta es una celda calculada. Por favor no modifique este valor." sqref="L8:L11" xr:uid="{00000000-0002-0000-0200-000009000000}">
      <formula1>IF(K8=5,"Moderado", IF(K8=10,"Mayor",IF(K8=20,"Catastrofico","")))</formula1>
    </dataValidation>
  </dataValidations>
  <pageMargins left="1.1417322834645669" right="0.70866141732283472" top="0.74803149606299213" bottom="0.74803149606299213" header="0.31496062992125984" footer="0.31496062992125984"/>
  <pageSetup paperSize="5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616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3</xdr:row>
                <xdr:rowOff>19050</xdr:rowOff>
              </to>
            </anchor>
          </objectPr>
        </oleObject>
      </mc:Choice>
      <mc:Fallback>
        <oleObject progId="Word.Picture.8" shapeId="6163" r:id="rId4"/>
      </mc:Fallback>
    </mc:AlternateContent>
    <mc:AlternateContent xmlns:mc="http://schemas.openxmlformats.org/markup-compatibility/2006">
      <mc:Choice Requires="x14">
        <oleObject progId="Word.Picture.8" shapeId="6164" r:id="rId6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6164" r:id="rId6"/>
      </mc:Fallback>
    </mc:AlternateContent>
    <mc:AlternateContent xmlns:mc="http://schemas.openxmlformats.org/markup-compatibility/2006">
      <mc:Choice Requires="x14">
        <oleObject progId="Word.Picture.8" shapeId="6347" r:id="rId7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57150</xdr:rowOff>
              </from>
              <to>
                <xdr:col>0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Word.Picture.8" shapeId="6347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U20"/>
  <sheetViews>
    <sheetView tabSelected="1" zoomScaleNormal="100" zoomScaleSheetLayoutView="70" workbookViewId="0">
      <pane ySplit="7" topLeftCell="A8" activePane="bottomLeft" state="frozen"/>
      <selection pane="bottomLeft" sqref="A1:C4"/>
    </sheetView>
  </sheetViews>
  <sheetFormatPr baseColWidth="10" defaultColWidth="16.140625" defaultRowHeight="12.75" x14ac:dyDescent="0.2"/>
  <cols>
    <col min="1" max="1" width="15.140625" style="3" customWidth="1"/>
    <col min="2" max="2" width="3.42578125" style="3" bestFit="1" customWidth="1"/>
    <col min="3" max="3" width="32.140625" style="3" bestFit="1" customWidth="1"/>
    <col min="4" max="4" width="3.5703125" style="3" bestFit="1" customWidth="1"/>
    <col min="5" max="5" width="4.7109375" style="3" customWidth="1"/>
    <col min="6" max="6" width="15.28515625" style="3" customWidth="1"/>
    <col min="7" max="7" width="43.7109375" style="3" customWidth="1"/>
    <col min="8" max="8" width="3.28515625" style="3" customWidth="1"/>
    <col min="9" max="9" width="4.28515625" style="3" customWidth="1"/>
    <col min="10" max="10" width="3.42578125" style="3" customWidth="1"/>
    <col min="11" max="11" width="11.7109375" style="3" customWidth="1"/>
    <col min="12" max="12" width="16.7109375" style="3" customWidth="1"/>
    <col min="13" max="13" width="47" style="3" customWidth="1"/>
    <col min="14" max="14" width="13.42578125" style="3" customWidth="1"/>
    <col min="15" max="15" width="17.5703125" style="3" customWidth="1"/>
    <col min="16" max="16" width="17.140625" style="3" customWidth="1"/>
    <col min="17" max="20" width="16.140625" style="3"/>
    <col min="21" max="21" width="3.7109375" style="3" bestFit="1" customWidth="1"/>
    <col min="22" max="16384" width="16.140625" style="3"/>
  </cols>
  <sheetData>
    <row r="1" spans="1:21" s="35" customFormat="1" ht="16.5" customHeight="1" x14ac:dyDescent="0.2">
      <c r="A1" s="118"/>
      <c r="B1" s="118"/>
      <c r="C1" s="118"/>
      <c r="D1" s="131" t="s">
        <v>60</v>
      </c>
      <c r="E1" s="131"/>
      <c r="F1" s="131"/>
      <c r="G1" s="131"/>
      <c r="H1" s="131"/>
      <c r="I1" s="131"/>
      <c r="J1" s="131"/>
      <c r="K1" s="131"/>
      <c r="L1" s="131"/>
      <c r="M1" s="131"/>
      <c r="N1" s="61" t="s">
        <v>82</v>
      </c>
      <c r="O1" s="61"/>
      <c r="P1" s="61"/>
      <c r="Q1" s="34"/>
      <c r="R1" s="34"/>
      <c r="S1" s="34"/>
      <c r="T1" s="34"/>
      <c r="U1" s="34"/>
    </row>
    <row r="2" spans="1:21" s="35" customFormat="1" ht="16.5" customHeight="1" x14ac:dyDescent="0.2">
      <c r="A2" s="119"/>
      <c r="B2" s="119"/>
      <c r="C2" s="119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1" t="s">
        <v>81</v>
      </c>
      <c r="O2" s="61"/>
      <c r="P2" s="61"/>
      <c r="Q2" s="3"/>
      <c r="R2" s="3"/>
      <c r="S2" s="3"/>
      <c r="T2" s="3"/>
      <c r="U2" s="3"/>
    </row>
    <row r="3" spans="1:21" s="35" customFormat="1" ht="28.5" customHeight="1" x14ac:dyDescent="0.2">
      <c r="A3" s="119"/>
      <c r="B3" s="119"/>
      <c r="C3" s="119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61" t="s">
        <v>23</v>
      </c>
      <c r="O3" s="61"/>
      <c r="P3" s="61"/>
      <c r="Q3" s="3"/>
      <c r="R3" s="3"/>
      <c r="S3" s="3"/>
      <c r="T3" s="3"/>
      <c r="U3" s="3"/>
    </row>
    <row r="4" spans="1:21" s="35" customFormat="1" ht="17.25" customHeight="1" x14ac:dyDescent="0.2">
      <c r="A4" s="120"/>
      <c r="B4" s="120"/>
      <c r="C4" s="120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61" t="s">
        <v>4</v>
      </c>
      <c r="O4" s="61"/>
      <c r="P4" s="61"/>
      <c r="Q4" s="3"/>
      <c r="R4" s="3"/>
      <c r="S4" s="3"/>
      <c r="T4" s="3"/>
      <c r="U4" s="3"/>
    </row>
    <row r="5" spans="1:21" s="9" customFormat="1" ht="42" customHeight="1" x14ac:dyDescent="0.2">
      <c r="A5" s="83" t="s">
        <v>10</v>
      </c>
      <c r="B5" s="84" t="s">
        <v>11</v>
      </c>
      <c r="C5" s="85"/>
      <c r="D5" s="136" t="s">
        <v>74</v>
      </c>
      <c r="E5" s="136"/>
      <c r="F5" s="83" t="s">
        <v>68</v>
      </c>
      <c r="G5" s="83" t="s">
        <v>16</v>
      </c>
      <c r="H5" s="83" t="s">
        <v>75</v>
      </c>
      <c r="I5" s="83"/>
      <c r="J5" s="84" t="s">
        <v>56</v>
      </c>
      <c r="K5" s="85"/>
      <c r="L5" s="83" t="s">
        <v>76</v>
      </c>
      <c r="M5" s="83" t="s">
        <v>77</v>
      </c>
      <c r="N5" s="83" t="s">
        <v>80</v>
      </c>
      <c r="O5" s="83" t="s">
        <v>78</v>
      </c>
      <c r="P5" s="83" t="s">
        <v>79</v>
      </c>
      <c r="Q5" s="3"/>
      <c r="R5" s="3"/>
      <c r="S5" s="3"/>
      <c r="T5" s="3"/>
      <c r="U5" s="3"/>
    </row>
    <row r="6" spans="1:21" s="9" customFormat="1" ht="42" customHeight="1" x14ac:dyDescent="0.2">
      <c r="A6" s="83"/>
      <c r="B6" s="86"/>
      <c r="C6" s="87"/>
      <c r="D6" s="134" t="s">
        <v>14</v>
      </c>
      <c r="E6" s="134" t="s">
        <v>15</v>
      </c>
      <c r="F6" s="83"/>
      <c r="G6" s="83"/>
      <c r="H6" s="134" t="s">
        <v>14</v>
      </c>
      <c r="I6" s="134" t="s">
        <v>15</v>
      </c>
      <c r="J6" s="88"/>
      <c r="K6" s="89"/>
      <c r="L6" s="83"/>
      <c r="M6" s="83"/>
      <c r="N6" s="83"/>
      <c r="O6" s="83"/>
      <c r="P6" s="83"/>
      <c r="Q6" s="3"/>
      <c r="R6" s="45"/>
      <c r="S6" s="3"/>
      <c r="T6" s="3"/>
      <c r="U6" s="3"/>
    </row>
    <row r="7" spans="1:21" s="10" customFormat="1" ht="34.5" customHeight="1" x14ac:dyDescent="0.2">
      <c r="A7" s="83"/>
      <c r="B7" s="88"/>
      <c r="C7" s="89"/>
      <c r="D7" s="135"/>
      <c r="E7" s="135"/>
      <c r="F7" s="83"/>
      <c r="G7" s="83"/>
      <c r="H7" s="135"/>
      <c r="I7" s="135"/>
      <c r="J7" s="16" t="s">
        <v>8</v>
      </c>
      <c r="K7" s="26" t="s">
        <v>9</v>
      </c>
      <c r="L7" s="83"/>
      <c r="M7" s="83"/>
      <c r="N7" s="83"/>
      <c r="O7" s="83"/>
      <c r="P7" s="83"/>
      <c r="Q7" s="3"/>
      <c r="R7" s="3"/>
      <c r="S7" s="3"/>
      <c r="T7" s="3"/>
      <c r="U7" s="3"/>
    </row>
    <row r="8" spans="1:21" s="13" customFormat="1" ht="18" customHeight="1" x14ac:dyDescent="0.2">
      <c r="A8" s="111" t="str">
        <f>+Valoración!A8</f>
        <v>M10 P2 INSPECION, VIGILANCIA Y CONTROL DE ENTIDADES SIN ANIMO DE LUCRO</v>
      </c>
      <c r="B8" s="111">
        <f>+Valoración!B8</f>
        <v>1</v>
      </c>
      <c r="C8" s="141" t="str">
        <f>+Valoración!C8</f>
        <v>Tráfico de Influencias</v>
      </c>
      <c r="D8" s="115">
        <f>IF(Análisis!D8&lt;&gt;"",Análisis!D8,"")</f>
        <v>5</v>
      </c>
      <c r="E8" s="115">
        <f>IF(Análisis!F8&lt;&gt;"",Análisis!F8,"")</f>
        <v>20</v>
      </c>
      <c r="F8" s="115" t="str">
        <f>+Valoración!D8</f>
        <v>Extrema</v>
      </c>
      <c r="G8" s="23" t="str">
        <f>IF(Valoración!E8&lt;&gt;"",Valoración!E8,"")</f>
        <v>Requerimientos Juridicos y Contables</v>
      </c>
      <c r="H8" s="115">
        <f>Valoración!I8</f>
        <v>4</v>
      </c>
      <c r="I8" s="115">
        <f>Valoración!K8</f>
        <v>10</v>
      </c>
      <c r="J8" s="115">
        <f>Valoración!M8</f>
        <v>40</v>
      </c>
      <c r="K8" s="115" t="str">
        <f>Valoración!N8</f>
        <v>Alta</v>
      </c>
      <c r="L8" s="115" t="str">
        <f>IF(Valoración!O8&lt;&gt;"",Valoración!O8,"")</f>
        <v>Reducir</v>
      </c>
      <c r="M8" s="137" t="s">
        <v>112</v>
      </c>
      <c r="N8" s="140">
        <v>43829</v>
      </c>
      <c r="O8" s="111" t="s">
        <v>108</v>
      </c>
      <c r="P8" s="111" t="s">
        <v>92</v>
      </c>
      <c r="Q8" s="3"/>
      <c r="R8" s="3"/>
      <c r="S8" s="3"/>
      <c r="T8" s="3"/>
      <c r="U8" s="3"/>
    </row>
    <row r="9" spans="1:21" s="13" customFormat="1" ht="38.25" customHeight="1" x14ac:dyDescent="0.2">
      <c r="A9" s="111"/>
      <c r="B9" s="111"/>
      <c r="C9" s="141"/>
      <c r="D9" s="115"/>
      <c r="E9" s="115"/>
      <c r="F9" s="115"/>
      <c r="G9" s="23" t="str">
        <f>IF(Valoración!E9&lt;&gt;"",Valoración!E9,"")</f>
        <v>Auto de Asignacion de Funcionarios para realizar Visita de Inspeccion, Control y Vigilancia a una Entidad Sin Animo de Lucro.</v>
      </c>
      <c r="H9" s="115"/>
      <c r="I9" s="115"/>
      <c r="J9" s="115"/>
      <c r="K9" s="115"/>
      <c r="L9" s="115"/>
      <c r="M9" s="138"/>
      <c r="N9" s="111"/>
      <c r="O9" s="111"/>
      <c r="P9" s="111"/>
      <c r="Q9" s="3"/>
      <c r="R9" s="3"/>
      <c r="S9" s="3"/>
      <c r="T9" s="3"/>
      <c r="U9" s="3"/>
    </row>
    <row r="10" spans="1:21" s="13" customFormat="1" ht="36.75" customHeight="1" x14ac:dyDescent="0.2">
      <c r="A10" s="111"/>
      <c r="B10" s="111"/>
      <c r="C10" s="141"/>
      <c r="D10" s="115"/>
      <c r="E10" s="115"/>
      <c r="F10" s="115"/>
      <c r="G10" s="23" t="str">
        <f>+Valoración!E10</f>
        <v>Acta de Visita de Inspeccion, Control y Vigilancia a una Entidad Sin Animo de L'ucro.</v>
      </c>
      <c r="H10" s="115"/>
      <c r="I10" s="115"/>
      <c r="J10" s="115"/>
      <c r="K10" s="115"/>
      <c r="L10" s="115"/>
      <c r="M10" s="139"/>
      <c r="N10" s="111"/>
      <c r="O10" s="111"/>
      <c r="P10" s="111"/>
      <c r="Q10" s="3"/>
      <c r="R10" s="3"/>
      <c r="S10" s="3"/>
      <c r="T10" s="3"/>
      <c r="U10" s="3"/>
    </row>
    <row r="11" spans="1:21" s="13" customFormat="1" x14ac:dyDescent="0.2">
      <c r="A11" s="4"/>
      <c r="B11" s="11"/>
      <c r="C11" s="11"/>
      <c r="D11" s="12"/>
      <c r="E11" s="12"/>
      <c r="F11" s="4"/>
      <c r="G11" s="33"/>
      <c r="H11" s="12"/>
      <c r="I11" s="12"/>
      <c r="J11" s="12"/>
      <c r="K11" s="12"/>
      <c r="L11" s="12"/>
      <c r="M11" s="4"/>
      <c r="N11" s="4"/>
      <c r="O11" s="4"/>
      <c r="P11" s="4"/>
      <c r="Q11" s="3"/>
      <c r="R11" s="3"/>
      <c r="S11" s="3"/>
      <c r="T11" s="3"/>
      <c r="U11" s="3"/>
    </row>
    <row r="12" spans="1:21" ht="24.95" customHeight="1" x14ac:dyDescent="0.2">
      <c r="A12" s="100" t="s">
        <v>61</v>
      </c>
      <c r="B12" s="100"/>
      <c r="C12" s="100"/>
      <c r="D12" s="100"/>
      <c r="E12" s="100"/>
      <c r="F12" s="101" t="s">
        <v>62</v>
      </c>
      <c r="G12" s="102"/>
      <c r="H12" s="102"/>
      <c r="I12" s="102"/>
      <c r="J12" s="102"/>
      <c r="K12" s="103"/>
      <c r="L12" s="130" t="s">
        <v>63</v>
      </c>
      <c r="M12" s="130"/>
      <c r="N12" s="130"/>
      <c r="O12" s="130"/>
      <c r="P12" s="130"/>
    </row>
    <row r="13" spans="1:21" ht="39" customHeight="1" x14ac:dyDescent="0.2">
      <c r="A13" s="61" t="str">
        <f>Identificacion!A9</f>
        <v>Nombres: Maritza Escobar, Mauricio Ordoñez, Luis Edgar Idarraga, Juan Manuel Cabal, Claudia Marin, Gloria Guapacha, Sandra Jennifer Ortiz, Angelica Cortes</v>
      </c>
      <c r="B13" s="61"/>
      <c r="C13" s="61"/>
      <c r="D13" s="61"/>
      <c r="E13" s="61"/>
      <c r="F13" s="75" t="str">
        <f>Identificacion!E9</f>
        <v>Nombre: Ivonne Beatriz Chaverra Cardona</v>
      </c>
      <c r="G13" s="76"/>
      <c r="H13" s="76"/>
      <c r="I13" s="76"/>
      <c r="J13" s="76"/>
      <c r="K13" s="77"/>
      <c r="L13" s="75" t="s">
        <v>102</v>
      </c>
      <c r="M13" s="76"/>
      <c r="N13" s="76"/>
      <c r="O13" s="76"/>
      <c r="P13" s="77"/>
    </row>
    <row r="14" spans="1:21" ht="30" customHeight="1" x14ac:dyDescent="0.2">
      <c r="A14" s="61" t="str">
        <f>Identificacion!A10</f>
        <v>Cargos: Profesional Universitario, Contratista, Auxiliar Administrativa</v>
      </c>
      <c r="B14" s="61"/>
      <c r="C14" s="61"/>
      <c r="D14" s="61"/>
      <c r="E14" s="61"/>
      <c r="F14" s="75" t="str">
        <f>Identificacion!E10</f>
        <v>Cargo: Coordinadora de Persoenrias Juridicas</v>
      </c>
      <c r="G14" s="76"/>
      <c r="H14" s="76"/>
      <c r="I14" s="76"/>
      <c r="J14" s="76"/>
      <c r="K14" s="77"/>
      <c r="L14" s="75" t="s">
        <v>103</v>
      </c>
      <c r="M14" s="76"/>
      <c r="N14" s="76"/>
      <c r="O14" s="76"/>
      <c r="P14" s="77"/>
    </row>
    <row r="15" spans="1:21" ht="30" customHeight="1" x14ac:dyDescent="0.2">
      <c r="A15" s="75" t="s">
        <v>2</v>
      </c>
      <c r="B15" s="76"/>
      <c r="C15" s="76"/>
      <c r="D15" s="76"/>
      <c r="E15" s="77"/>
      <c r="F15" s="75" t="s">
        <v>2</v>
      </c>
      <c r="G15" s="76"/>
      <c r="H15" s="76"/>
      <c r="I15" s="76"/>
      <c r="J15" s="76"/>
      <c r="K15" s="77"/>
      <c r="L15" s="75" t="s">
        <v>2</v>
      </c>
      <c r="M15" s="76"/>
      <c r="N15" s="76"/>
      <c r="O15" s="76"/>
      <c r="P15" s="77"/>
    </row>
    <row r="16" spans="1:21" ht="30" customHeight="1" x14ac:dyDescent="0.2">
      <c r="A16" s="127" t="s">
        <v>110</v>
      </c>
      <c r="B16" s="128"/>
      <c r="C16" s="128"/>
      <c r="D16" s="128"/>
      <c r="E16" s="129"/>
      <c r="F16" s="72" t="s">
        <v>110</v>
      </c>
      <c r="G16" s="73"/>
      <c r="H16" s="73"/>
      <c r="I16" s="73"/>
      <c r="J16" s="73"/>
      <c r="K16" s="74"/>
      <c r="L16" s="127" t="s">
        <v>110</v>
      </c>
      <c r="M16" s="128"/>
      <c r="N16" s="128"/>
      <c r="O16" s="128"/>
      <c r="P16" s="129"/>
    </row>
    <row r="18" spans="17:21" s="34" customFormat="1" x14ac:dyDescent="0.2">
      <c r="Q18" s="3"/>
      <c r="R18" s="3"/>
      <c r="S18" s="3"/>
      <c r="T18" s="3"/>
      <c r="U18" s="3"/>
    </row>
    <row r="19" spans="17:21" s="34" customFormat="1" x14ac:dyDescent="0.2">
      <c r="Q19" s="3"/>
      <c r="R19" s="3"/>
      <c r="S19" s="3"/>
      <c r="T19" s="3"/>
      <c r="U19" s="3"/>
    </row>
    <row r="20" spans="17:21" s="34" customFormat="1" x14ac:dyDescent="0.2">
      <c r="Q20" s="3"/>
      <c r="R20" s="3"/>
      <c r="S20" s="3"/>
      <c r="T20" s="3"/>
      <c r="U20" s="3"/>
    </row>
  </sheetData>
  <sheetProtection formatCells="0" formatColumns="0" formatRows="0" insertColumns="0" insertRows="0" insertHyperlinks="0" deleteColumns="0" deleteRows="0" sort="0" autoFilter="0" pivotTables="0"/>
  <mergeCells count="52">
    <mergeCell ref="A1:C4"/>
    <mergeCell ref="A5:A7"/>
    <mergeCell ref="B5:C7"/>
    <mergeCell ref="A8:A10"/>
    <mergeCell ref="B8:B10"/>
    <mergeCell ref="C8:C10"/>
    <mergeCell ref="D8:D10"/>
    <mergeCell ref="E8:E10"/>
    <mergeCell ref="M8:M10"/>
    <mergeCell ref="N8:N10"/>
    <mergeCell ref="L8:L10"/>
    <mergeCell ref="F8:F10"/>
    <mergeCell ref="H8:H10"/>
    <mergeCell ref="I8:I10"/>
    <mergeCell ref="J8:J10"/>
    <mergeCell ref="O8:O10"/>
    <mergeCell ref="P8:P10"/>
    <mergeCell ref="N5:N7"/>
    <mergeCell ref="O5:O7"/>
    <mergeCell ref="L5:L7"/>
    <mergeCell ref="M5:M7"/>
    <mergeCell ref="J5:K6"/>
    <mergeCell ref="K8:K10"/>
    <mergeCell ref="F5:F7"/>
    <mergeCell ref="G5:G7"/>
    <mergeCell ref="N1:P1"/>
    <mergeCell ref="N2:P2"/>
    <mergeCell ref="N3:P3"/>
    <mergeCell ref="N4:P4"/>
    <mergeCell ref="D1:M4"/>
    <mergeCell ref="P5:P7"/>
    <mergeCell ref="H6:H7"/>
    <mergeCell ref="I6:I7"/>
    <mergeCell ref="D5:E5"/>
    <mergeCell ref="D6:D7"/>
    <mergeCell ref="E6:E7"/>
    <mergeCell ref="H5:I5"/>
    <mergeCell ref="L12:P12"/>
    <mergeCell ref="L13:P13"/>
    <mergeCell ref="F14:K14"/>
    <mergeCell ref="A12:E12"/>
    <mergeCell ref="F12:K12"/>
    <mergeCell ref="F13:K13"/>
    <mergeCell ref="A14:E14"/>
    <mergeCell ref="A13:E13"/>
    <mergeCell ref="L14:P14"/>
    <mergeCell ref="L16:P16"/>
    <mergeCell ref="L15:P15"/>
    <mergeCell ref="A15:E15"/>
    <mergeCell ref="F15:K15"/>
    <mergeCell ref="A16:E16"/>
    <mergeCell ref="F16:K16"/>
  </mergeCells>
  <conditionalFormatting sqref="K8:K11">
    <cfRule type="cellIs" dxfId="7" priority="61" operator="equal">
      <formula>"Alta"</formula>
    </cfRule>
    <cfRule type="cellIs" dxfId="6" priority="62" operator="equal">
      <formula>"Moderada"</formula>
    </cfRule>
    <cfRule type="cellIs" dxfId="5" priority="63" operator="equal">
      <formula>"Extrema"</formula>
    </cfRule>
    <cfRule type="cellIs" dxfId="4" priority="64" operator="equal">
      <formula>"Baja"</formula>
    </cfRule>
  </conditionalFormatting>
  <conditionalFormatting sqref="F8:F11 K8:K11">
    <cfRule type="cellIs" dxfId="3" priority="57" operator="equal">
      <formula>"Alta"</formula>
    </cfRule>
    <cfRule type="cellIs" dxfId="2" priority="58" operator="equal">
      <formula>"Moderada"</formula>
    </cfRule>
    <cfRule type="cellIs" dxfId="1" priority="59" operator="equal">
      <formula>"Baja"</formula>
    </cfRule>
    <cfRule type="cellIs" dxfId="0" priority="60" operator="equal">
      <formula>"Extrema"</formula>
    </cfRule>
  </conditionalFormatting>
  <dataValidations count="1">
    <dataValidation type="whole" allowBlank="1" showInputMessage="1" showErrorMessage="1" sqref="I11:J11" xr:uid="{00000000-0002-0000-0300-000000000000}">
      <formula1>1</formula1>
      <formula2>5</formula2>
    </dataValidation>
  </dataValidations>
  <pageMargins left="0.98425196850393704" right="0.98425196850393704" top="0.98425196850393704" bottom="0.98425196850393704" header="0.51181102362204722" footer="0.51181102362204722"/>
  <pageSetup paperSize="5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0</xdr:col>
                <xdr:colOff>9525</xdr:colOff>
                <xdr:row>3</xdr:row>
                <xdr:rowOff>104775</xdr:rowOff>
              </to>
            </anchor>
          </objectPr>
        </oleObject>
      </mc:Choice>
      <mc:Fallback>
        <oleObject progId="Word.Picture.8" shapeId="13313" r:id="rId4"/>
      </mc:Fallback>
    </mc:AlternateContent>
    <mc:AlternateContent xmlns:mc="http://schemas.openxmlformats.org/markup-compatibility/2006">
      <mc:Choice Requires="x14">
        <oleObject progId="Word.Picture.8" shapeId="13315" r:id="rId6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57150</xdr:rowOff>
              </from>
              <to>
                <xdr:col>0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Word.Picture.8" shapeId="1331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36"/>
  <sheetViews>
    <sheetView workbookViewId="0">
      <selection activeCell="B17" sqref="B17"/>
    </sheetView>
  </sheetViews>
  <sheetFormatPr baseColWidth="10" defaultRowHeight="12.75" x14ac:dyDescent="0.2"/>
  <cols>
    <col min="1" max="1" width="14.5703125" bestFit="1" customWidth="1"/>
  </cols>
  <sheetData>
    <row r="1" spans="1:5" x14ac:dyDescent="0.2">
      <c r="A1">
        <f>Análisis!F8</f>
        <v>20</v>
      </c>
    </row>
    <row r="2" spans="1:5" x14ac:dyDescent="0.2">
      <c r="A2" s="1" t="s">
        <v>32</v>
      </c>
      <c r="B2" s="1" t="s">
        <v>30</v>
      </c>
      <c r="D2" s="1" t="s">
        <v>31</v>
      </c>
      <c r="E2" s="1" t="s">
        <v>30</v>
      </c>
    </row>
    <row r="3" spans="1:5" x14ac:dyDescent="0.2">
      <c r="A3" s="2"/>
      <c r="B3" s="1"/>
      <c r="D3" s="1"/>
      <c r="E3" s="1"/>
    </row>
    <row r="4" spans="1:5" x14ac:dyDescent="0.2">
      <c r="A4" s="1">
        <v>1</v>
      </c>
      <c r="B4" s="1" t="s">
        <v>25</v>
      </c>
      <c r="D4" s="1">
        <v>1</v>
      </c>
      <c r="E4" s="1" t="s">
        <v>33</v>
      </c>
    </row>
    <row r="5" spans="1:5" x14ac:dyDescent="0.2">
      <c r="A5" s="1">
        <v>2</v>
      </c>
      <c r="B5" s="1" t="s">
        <v>26</v>
      </c>
      <c r="D5" s="1">
        <v>2</v>
      </c>
      <c r="E5" s="1" t="s">
        <v>34</v>
      </c>
    </row>
    <row r="6" spans="1:5" x14ac:dyDescent="0.2">
      <c r="A6" s="1">
        <v>3</v>
      </c>
      <c r="B6" s="1" t="s">
        <v>27</v>
      </c>
      <c r="D6" s="1">
        <v>3</v>
      </c>
      <c r="E6" s="1" t="s">
        <v>35</v>
      </c>
    </row>
    <row r="7" spans="1:5" x14ac:dyDescent="0.2">
      <c r="A7" s="1">
        <v>4</v>
      </c>
      <c r="B7" s="1" t="s">
        <v>28</v>
      </c>
      <c r="D7" s="1">
        <v>4</v>
      </c>
      <c r="E7" s="1" t="s">
        <v>36</v>
      </c>
    </row>
    <row r="8" spans="1:5" x14ac:dyDescent="0.2">
      <c r="A8" s="1">
        <v>5</v>
      </c>
      <c r="B8" s="1" t="s">
        <v>29</v>
      </c>
      <c r="D8" s="1">
        <v>5</v>
      </c>
      <c r="E8" s="1" t="s">
        <v>37</v>
      </c>
    </row>
    <row r="11" spans="1:5" x14ac:dyDescent="0.2">
      <c r="A11" s="2" t="s">
        <v>38</v>
      </c>
      <c r="B11" s="2" t="s">
        <v>39</v>
      </c>
      <c r="D11" s="1" t="s">
        <v>40</v>
      </c>
    </row>
    <row r="12" spans="1:5" x14ac:dyDescent="0.2">
      <c r="A12" s="1">
        <v>11</v>
      </c>
      <c r="B12" s="5" t="s">
        <v>47</v>
      </c>
      <c r="D12" s="1" t="s">
        <v>41</v>
      </c>
    </row>
    <row r="13" spans="1:5" x14ac:dyDescent="0.2">
      <c r="A13" s="1">
        <v>12</v>
      </c>
      <c r="B13" s="5" t="s">
        <v>47</v>
      </c>
      <c r="D13" s="1" t="s">
        <v>42</v>
      </c>
    </row>
    <row r="14" spans="1:5" x14ac:dyDescent="0.2">
      <c r="A14" s="1">
        <v>13</v>
      </c>
      <c r="B14" s="6" t="s">
        <v>48</v>
      </c>
      <c r="D14" s="1" t="s">
        <v>43</v>
      </c>
    </row>
    <row r="15" spans="1:5" x14ac:dyDescent="0.2">
      <c r="A15" s="1">
        <v>14</v>
      </c>
      <c r="B15" s="7" t="s">
        <v>49</v>
      </c>
      <c r="D15" s="1" t="s">
        <v>44</v>
      </c>
    </row>
    <row r="16" spans="1:5" x14ac:dyDescent="0.2">
      <c r="A16" s="1">
        <v>15</v>
      </c>
      <c r="B16" s="7" t="s">
        <v>49</v>
      </c>
      <c r="D16" s="1" t="s">
        <v>45</v>
      </c>
    </row>
    <row r="17" spans="1:4" x14ac:dyDescent="0.2">
      <c r="A17" s="1">
        <v>21</v>
      </c>
      <c r="B17" s="5" t="s">
        <v>47</v>
      </c>
      <c r="D17" s="1" t="s">
        <v>46</v>
      </c>
    </row>
    <row r="18" spans="1:4" x14ac:dyDescent="0.2">
      <c r="A18" s="1">
        <v>22</v>
      </c>
      <c r="B18" s="5" t="s">
        <v>47</v>
      </c>
    </row>
    <row r="19" spans="1:4" x14ac:dyDescent="0.2">
      <c r="A19" s="1">
        <v>23</v>
      </c>
      <c r="B19" s="6" t="s">
        <v>48</v>
      </c>
    </row>
    <row r="20" spans="1:4" x14ac:dyDescent="0.2">
      <c r="A20" s="1">
        <v>24</v>
      </c>
      <c r="B20" s="7" t="s">
        <v>49</v>
      </c>
    </row>
    <row r="21" spans="1:4" x14ac:dyDescent="0.2">
      <c r="A21" s="1">
        <v>25</v>
      </c>
      <c r="B21" s="8" t="s">
        <v>50</v>
      </c>
    </row>
    <row r="22" spans="1:4" x14ac:dyDescent="0.2">
      <c r="A22" s="1">
        <v>31</v>
      </c>
      <c r="B22" s="5" t="s">
        <v>47</v>
      </c>
    </row>
    <row r="23" spans="1:4" x14ac:dyDescent="0.2">
      <c r="A23" s="1">
        <v>32</v>
      </c>
      <c r="B23" s="6" t="s">
        <v>48</v>
      </c>
    </row>
    <row r="24" spans="1:4" x14ac:dyDescent="0.2">
      <c r="A24" s="1">
        <v>33</v>
      </c>
      <c r="B24" s="7" t="s">
        <v>49</v>
      </c>
    </row>
    <row r="25" spans="1:4" x14ac:dyDescent="0.2">
      <c r="A25" s="1">
        <v>34</v>
      </c>
      <c r="B25" s="8" t="s">
        <v>50</v>
      </c>
    </row>
    <row r="26" spans="1:4" x14ac:dyDescent="0.2">
      <c r="A26" s="1">
        <v>35</v>
      </c>
      <c r="B26" s="8" t="s">
        <v>50</v>
      </c>
    </row>
    <row r="27" spans="1:4" x14ac:dyDescent="0.2">
      <c r="A27" s="1">
        <v>41</v>
      </c>
      <c r="B27" s="6" t="s">
        <v>48</v>
      </c>
    </row>
    <row r="28" spans="1:4" x14ac:dyDescent="0.2">
      <c r="A28" s="1">
        <v>42</v>
      </c>
      <c r="B28" s="7" t="s">
        <v>49</v>
      </c>
    </row>
    <row r="29" spans="1:4" x14ac:dyDescent="0.2">
      <c r="A29" s="1">
        <v>43</v>
      </c>
      <c r="B29" s="7" t="s">
        <v>49</v>
      </c>
    </row>
    <row r="30" spans="1:4" x14ac:dyDescent="0.2">
      <c r="A30" s="1">
        <v>44</v>
      </c>
      <c r="B30" s="8" t="s">
        <v>50</v>
      </c>
    </row>
    <row r="31" spans="1:4" x14ac:dyDescent="0.2">
      <c r="A31" s="1">
        <v>45</v>
      </c>
      <c r="B31" s="8" t="s">
        <v>50</v>
      </c>
    </row>
    <row r="32" spans="1:4" x14ac:dyDescent="0.2">
      <c r="A32" s="1">
        <v>51</v>
      </c>
      <c r="B32" s="7" t="s">
        <v>49</v>
      </c>
    </row>
    <row r="33" spans="1:2" x14ac:dyDescent="0.2">
      <c r="A33" s="1">
        <v>52</v>
      </c>
      <c r="B33" s="7" t="s">
        <v>49</v>
      </c>
    </row>
    <row r="34" spans="1:2" x14ac:dyDescent="0.2">
      <c r="A34" s="1">
        <v>53</v>
      </c>
      <c r="B34" s="8" t="s">
        <v>50</v>
      </c>
    </row>
    <row r="35" spans="1:2" x14ac:dyDescent="0.2">
      <c r="A35" s="1">
        <v>54</v>
      </c>
      <c r="B35" s="8" t="s">
        <v>50</v>
      </c>
    </row>
    <row r="36" spans="1:2" x14ac:dyDescent="0.2">
      <c r="A36" s="1">
        <v>55</v>
      </c>
      <c r="B36" s="8" t="s">
        <v>50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Identificacion</vt:lpstr>
      <vt:lpstr>Análisis</vt:lpstr>
      <vt:lpstr>Valoración</vt:lpstr>
      <vt:lpstr>Mapa RIESG</vt:lpstr>
      <vt:lpstr>Parametros</vt:lpstr>
      <vt:lpstr>CLASE</vt:lpstr>
      <vt:lpstr>Análisis!Títulos_a_imprimir</vt:lpstr>
      <vt:lpstr>'Mapa RIESG'!Títulos_a_imprimir</vt:lpstr>
    </vt:vector>
  </TitlesOfParts>
  <Company>Gobernacion del Atlantico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mmolina</dc:creator>
  <cp:lastModifiedBy>Jorge Armando Velasco Saavedra</cp:lastModifiedBy>
  <cp:lastPrinted>2018-12-11T16:51:24Z</cp:lastPrinted>
  <dcterms:created xsi:type="dcterms:W3CDTF">2006-10-18T22:25:09Z</dcterms:created>
  <dcterms:modified xsi:type="dcterms:W3CDTF">2019-04-23T16:12:10Z</dcterms:modified>
</cp:coreProperties>
</file>